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radic\RAGIONERIA\Chiusure Bilancio esercizio\Anno 2024\PER SITO\"/>
    </mc:Choice>
  </mc:AlternateContent>
  <xr:revisionPtr revIDLastSave="0" documentId="8_{456E3DFC-93CB-4D86-879A-B7549ECB661E}" xr6:coauthVersionLast="47" xr6:coauthVersionMax="47" xr10:uidLastSave="{00000000-0000-0000-0000-000000000000}"/>
  <bookViews>
    <workbookView xWindow="-120" yWindow="-120" windowWidth="29040" windowHeight="15720" xr2:uid="{E185CA25-F4F5-428D-8DDA-08F56A92486A}"/>
  </bookViews>
  <sheets>
    <sheet name="Stato Patrimoniale 2024" sheetId="1" r:id="rId1"/>
  </sheets>
  <externalReferences>
    <externalReference r:id="rId2"/>
    <externalReference r:id="rId3"/>
  </externalReferences>
  <definedNames>
    <definedName name="JR_PAGE_ANCHOR_0_1">[1]CU_RiepilogoPresenzeClassificaz!#REF!</definedName>
    <definedName name="_xlnm.Print_Titles" localSheetId="0">'Stato Patrimoniale 2024'!$1:$1</definedName>
    <definedName name="VOCI">[2]VOCI!$A$2:$A$30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4" i="1" l="1"/>
  <c r="B124" i="1"/>
  <c r="C122" i="1"/>
  <c r="C121" i="1" s="1"/>
  <c r="C120" i="1" s="1"/>
  <c r="C119" i="1" s="1"/>
  <c r="B122" i="1"/>
  <c r="B121" i="1" s="1"/>
  <c r="B120" i="1" s="1"/>
  <c r="B119" i="1" s="1"/>
  <c r="C116" i="1"/>
  <c r="B116" i="1"/>
  <c r="B113" i="1" s="1"/>
  <c r="B112" i="1" s="1"/>
  <c r="C114" i="1"/>
  <c r="C113" i="1" s="1"/>
  <c r="C112" i="1" s="1"/>
  <c r="B114" i="1"/>
  <c r="C110" i="1"/>
  <c r="C109" i="1" s="1"/>
  <c r="B110" i="1"/>
  <c r="B109" i="1"/>
  <c r="C106" i="1"/>
  <c r="C105" i="1" s="1"/>
  <c r="B106" i="1"/>
  <c r="B105" i="1" s="1"/>
  <c r="C102" i="1"/>
  <c r="C101" i="1" s="1"/>
  <c r="B102" i="1"/>
  <c r="B101" i="1" s="1"/>
  <c r="C99" i="1"/>
  <c r="B99" i="1"/>
  <c r="C94" i="1"/>
  <c r="B94" i="1"/>
  <c r="C92" i="1"/>
  <c r="C91" i="1" s="1"/>
  <c r="B92" i="1"/>
  <c r="B91" i="1" s="1"/>
  <c r="B90" i="1" s="1"/>
  <c r="C82" i="1"/>
  <c r="C81" i="1" s="1"/>
  <c r="C80" i="1" s="1"/>
  <c r="B82" i="1"/>
  <c r="B81" i="1"/>
  <c r="B80" i="1" s="1"/>
  <c r="B79" i="1" s="1"/>
  <c r="C77" i="1"/>
  <c r="B77" i="1"/>
  <c r="F74" i="1"/>
  <c r="E74" i="1"/>
  <c r="C73" i="1"/>
  <c r="C72" i="1" s="1"/>
  <c r="C71" i="1" s="1"/>
  <c r="B73" i="1"/>
  <c r="B72" i="1"/>
  <c r="B71" i="1" s="1"/>
  <c r="F71" i="1"/>
  <c r="F70" i="1" s="1"/>
  <c r="F69" i="1" s="1"/>
  <c r="F68" i="1" s="1"/>
  <c r="E71" i="1"/>
  <c r="E70" i="1" s="1"/>
  <c r="E69" i="1" s="1"/>
  <c r="E68" i="1" s="1"/>
  <c r="C69" i="1"/>
  <c r="C68" i="1" s="1"/>
  <c r="B69" i="1"/>
  <c r="B68" i="1"/>
  <c r="C65" i="1"/>
  <c r="B65" i="1"/>
  <c r="C64" i="1"/>
  <c r="C63" i="1"/>
  <c r="F62" i="1"/>
  <c r="E62" i="1"/>
  <c r="C62" i="1"/>
  <c r="C58" i="1" s="1"/>
  <c r="B62" i="1"/>
  <c r="C59" i="1"/>
  <c r="B59" i="1"/>
  <c r="F58" i="1"/>
  <c r="F57" i="1" s="1"/>
  <c r="E58" i="1"/>
  <c r="E57" i="1" s="1"/>
  <c r="B58" i="1"/>
  <c r="C55" i="1"/>
  <c r="B55" i="1"/>
  <c r="C52" i="1"/>
  <c r="B52" i="1"/>
  <c r="F50" i="1"/>
  <c r="F49" i="1" s="1"/>
  <c r="E50" i="1"/>
  <c r="E49" i="1" s="1"/>
  <c r="C49" i="1"/>
  <c r="B49" i="1"/>
  <c r="B44" i="1" s="1"/>
  <c r="C45" i="1"/>
  <c r="C44" i="1" s="1"/>
  <c r="B45" i="1"/>
  <c r="F41" i="1"/>
  <c r="E41" i="1"/>
  <c r="C41" i="1"/>
  <c r="B41" i="1"/>
  <c r="F38" i="1"/>
  <c r="E38" i="1"/>
  <c r="E37" i="1" s="1"/>
  <c r="C38" i="1"/>
  <c r="B38" i="1"/>
  <c r="F37" i="1"/>
  <c r="F35" i="1"/>
  <c r="E35" i="1"/>
  <c r="C35" i="1"/>
  <c r="B35" i="1"/>
  <c r="F34" i="1"/>
  <c r="E34" i="1"/>
  <c r="C32" i="1"/>
  <c r="B32" i="1"/>
  <c r="F30" i="1"/>
  <c r="E30" i="1"/>
  <c r="C29" i="1"/>
  <c r="C22" i="1" s="1"/>
  <c r="B29" i="1"/>
  <c r="F28" i="1"/>
  <c r="E28" i="1"/>
  <c r="E27" i="1" s="1"/>
  <c r="F27" i="1"/>
  <c r="F26" i="1" s="1"/>
  <c r="C26" i="1"/>
  <c r="B26" i="1"/>
  <c r="F24" i="1"/>
  <c r="E24" i="1"/>
  <c r="E23" i="1" s="1"/>
  <c r="E22" i="1" s="1"/>
  <c r="F23" i="1"/>
  <c r="F22" i="1" s="1"/>
  <c r="C23" i="1"/>
  <c r="B23" i="1"/>
  <c r="B22" i="1"/>
  <c r="C17" i="1"/>
  <c r="B17" i="1"/>
  <c r="C16" i="1"/>
  <c r="B16" i="1"/>
  <c r="F15" i="1"/>
  <c r="F14" i="1" s="1"/>
  <c r="F13" i="1" s="1"/>
  <c r="F12" i="1" s="1"/>
  <c r="E15" i="1"/>
  <c r="E14" i="1"/>
  <c r="E13" i="1" s="1"/>
  <c r="C13" i="1"/>
  <c r="B13" i="1"/>
  <c r="F10" i="1"/>
  <c r="F9" i="1" s="1"/>
  <c r="E10" i="1"/>
  <c r="E9" i="1" s="1"/>
  <c r="C10" i="1"/>
  <c r="C9" i="1" s="1"/>
  <c r="B10" i="1"/>
  <c r="B9" i="1" s="1"/>
  <c r="F7" i="1"/>
  <c r="E7" i="1"/>
  <c r="F6" i="1"/>
  <c r="F5" i="1"/>
  <c r="F4" i="1" s="1"/>
  <c r="F3" i="1" s="1"/>
  <c r="F2" i="1" s="1"/>
  <c r="F126" i="1" s="1"/>
  <c r="E5" i="1"/>
  <c r="E4" i="1" s="1"/>
  <c r="C5" i="1"/>
  <c r="C4" i="1" s="1"/>
  <c r="C3" i="1" s="1"/>
  <c r="B5" i="1"/>
  <c r="B4" i="1"/>
  <c r="B3" i="1" s="1"/>
  <c r="E26" i="1" l="1"/>
  <c r="E12" i="1" s="1"/>
  <c r="C90" i="1"/>
  <c r="C79" i="1" s="1"/>
  <c r="B2" i="1"/>
  <c r="B126" i="1" s="1"/>
  <c r="C2" i="1"/>
  <c r="B8" i="1"/>
  <c r="C8" i="1"/>
  <c r="E3" i="1"/>
  <c r="E2" i="1" s="1"/>
  <c r="C126" i="1" l="1"/>
  <c r="E126" i="1"/>
</calcChain>
</file>

<file path=xl/sharedStrings.xml><?xml version="1.0" encoding="utf-8"?>
<sst xmlns="http://schemas.openxmlformats.org/spreadsheetml/2006/main" count="206" uniqueCount="203">
  <si>
    <t>ATTIVO</t>
  </si>
  <si>
    <t>2024</t>
  </si>
  <si>
    <t>2023</t>
  </si>
  <si>
    <t>PASSIVO</t>
  </si>
  <si>
    <t xml:space="preserve">    A) IMMOBILIZZAZIONI</t>
  </si>
  <si>
    <t xml:space="preserve">    A) CAPITALE DI DOTAZIONE</t>
  </si>
  <si>
    <t xml:space="preserve">        I) IMMOBILIZZAZIONI IMMATERIALI</t>
  </si>
  <si>
    <t xml:space="preserve">        I) Patrimonio netto</t>
  </si>
  <si>
    <t xml:space="preserve">            Concessioni, licenze, marchi e diritti</t>
  </si>
  <si>
    <t xml:space="preserve">            Patrimonio e riserve</t>
  </si>
  <si>
    <t xml:space="preserve">                Software</t>
  </si>
  <si>
    <t xml:space="preserve">                Capitale di dotazione</t>
  </si>
  <si>
    <t xml:space="preserve">                    Software (valore lordo)</t>
  </si>
  <si>
    <t xml:space="preserve">                    Capitale di dotazione</t>
  </si>
  <si>
    <t xml:space="preserve">                    Fondo ammortamento Software e licenze</t>
  </si>
  <si>
    <t xml:space="preserve">                Riserve</t>
  </si>
  <si>
    <t xml:space="preserve">        II) IMMOBILIZZAZIONI MATERIALI</t>
  </si>
  <si>
    <t xml:space="preserve">                    Riserve di utili</t>
  </si>
  <si>
    <t xml:space="preserve">            Terreni e fabbricati</t>
  </si>
  <si>
    <t xml:space="preserve">            Risultato di esercizio</t>
  </si>
  <si>
    <t xml:space="preserve">                Terreni</t>
  </si>
  <si>
    <t xml:space="preserve">                Utili (Perdite) dell'esercizio</t>
  </si>
  <si>
    <t xml:space="preserve">                    Terreni</t>
  </si>
  <si>
    <t xml:space="preserve">                    Utili (Perdite) dell'esercizio patr.</t>
  </si>
  <si>
    <t xml:space="preserve">                    Fondo ammortamento terreni</t>
  </si>
  <si>
    <t xml:space="preserve">    B) CAPITALE DI TERZI</t>
  </si>
  <si>
    <t xml:space="preserve">                Fabbricati</t>
  </si>
  <si>
    <t xml:space="preserve">        I) FONDO PER RISCHI E ONERI</t>
  </si>
  <si>
    <t xml:space="preserve">                    Fabbricati istituzionali (valore lordo)</t>
  </si>
  <si>
    <t xml:space="preserve">            Fondi per rischi ed oneri</t>
  </si>
  <si>
    <t xml:space="preserve">                    Fondo ammortamento fabbricati istituz.</t>
  </si>
  <si>
    <t xml:space="preserve">                Fondi per rischi ed oneri</t>
  </si>
  <si>
    <t xml:space="preserve">            Impianti e macchinari</t>
  </si>
  <si>
    <t xml:space="preserve">                    Fondo rinnovo contrattuale</t>
  </si>
  <si>
    <t xml:space="preserve">                Impianti e macchinari</t>
  </si>
  <si>
    <t xml:space="preserve">                    Fondo rischi per controversie legali</t>
  </si>
  <si>
    <t xml:space="preserve">                    Impianti e macchinari generici</t>
  </si>
  <si>
    <t xml:space="preserve">                    Fondo rischi diversi</t>
  </si>
  <si>
    <t xml:space="preserve">                    F.do amm. impianti e macchinari generici</t>
  </si>
  <si>
    <t xml:space="preserve">                    Fondo progressioni orizzontali</t>
  </si>
  <si>
    <t xml:space="preserve">                    Impianti e macchinari specifici</t>
  </si>
  <si>
    <t xml:space="preserve">                    Fondo svalutazione crediti</t>
  </si>
  <si>
    <t xml:space="preserve">                    Fondo amm. imp. e macchinari specifici</t>
  </si>
  <si>
    <t xml:space="preserve">                    Fondo FOREG</t>
  </si>
  <si>
    <t xml:space="preserve">            Attrezzature diverse</t>
  </si>
  <si>
    <t xml:space="preserve">    II) TRATTAMENTO DI FINE RAPPORTO</t>
  </si>
  <si>
    <t xml:space="preserve">                Attrezzatura sanitaria</t>
  </si>
  <si>
    <t xml:space="preserve">            Trattamento di fine rapporto</t>
  </si>
  <si>
    <t xml:space="preserve">                    Attrezzatura sanitaria</t>
  </si>
  <si>
    <t xml:space="preserve">                Trattamento di fine rapporto</t>
  </si>
  <si>
    <t xml:space="preserve">                    Fondo amm.to attrezzatura sanitaria</t>
  </si>
  <si>
    <t xml:space="preserve">                    Fondo TFR dipendenti lordo</t>
  </si>
  <si>
    <t xml:space="preserve">                Attrezzatura assistenziale</t>
  </si>
  <si>
    <t xml:space="preserve">    III) DEBITI</t>
  </si>
  <si>
    <t xml:space="preserve">                    Attrezzatura assistenziale</t>
  </si>
  <si>
    <t xml:space="preserve">            Acconti e cauzioni</t>
  </si>
  <si>
    <t xml:space="preserve">                    Fondo ammort. attrezzatura assistenziale</t>
  </si>
  <si>
    <t xml:space="preserve">                Acconti</t>
  </si>
  <si>
    <t xml:space="preserve">                Attrezzatura fisioterapica</t>
  </si>
  <si>
    <t xml:space="preserve">                    Clienti conto rimborsi</t>
  </si>
  <si>
    <t xml:space="preserve">                    Attrezzatura fisioterapica</t>
  </si>
  <si>
    <t xml:space="preserve">                Cauzioni</t>
  </si>
  <si>
    <t xml:space="preserve">                    Fondo amm. attrezzatura fisioterapica</t>
  </si>
  <si>
    <t xml:space="preserve">                    Debiti per cauzioni ricevute da Ospiti</t>
  </si>
  <si>
    <t xml:space="preserve">                Attrezzatura cucina</t>
  </si>
  <si>
    <t xml:space="preserve">                    Debiti per cauzioni ricevute da terzi</t>
  </si>
  <si>
    <t xml:space="preserve">                    Attrezzatura cucina</t>
  </si>
  <si>
    <t xml:space="preserve">                    Depositi cauzionali fornitori</t>
  </si>
  <si>
    <t xml:space="preserve">                    Fondo amm. attrezzatura cucina</t>
  </si>
  <si>
    <t xml:space="preserve">            Debiti verso fornitori</t>
  </si>
  <si>
    <t xml:space="preserve">                Attrezzatura guardaroba-lavanderia</t>
  </si>
  <si>
    <t xml:space="preserve">                Debiti verso fornitori</t>
  </si>
  <si>
    <t xml:space="preserve">                    Attrezzatura guardaroba-lavanderia</t>
  </si>
  <si>
    <t xml:space="preserve">                    Fornitori Totalizzati</t>
  </si>
  <si>
    <t xml:space="preserve">                    Fondo amm. attr. guardaroba-lavanderia</t>
  </si>
  <si>
    <t xml:space="preserve">            Debiti tributari</t>
  </si>
  <si>
    <t xml:space="preserve">                Attrezzatura varia</t>
  </si>
  <si>
    <t xml:space="preserve">                Erario conto IVA</t>
  </si>
  <si>
    <t xml:space="preserve">                    Attrezzatura varia</t>
  </si>
  <si>
    <t xml:space="preserve">                    Erario conto IVA</t>
  </si>
  <si>
    <t xml:space="preserve">                    Fondo ammortamento attrezzatura varia</t>
  </si>
  <si>
    <t xml:space="preserve">                    IVA a credito Split Payment</t>
  </si>
  <si>
    <t xml:space="preserve">                Attrezzatura tecnica</t>
  </si>
  <si>
    <t xml:space="preserve">                Erario conto imposte</t>
  </si>
  <si>
    <t xml:space="preserve">                    Attrezzatura tecnica</t>
  </si>
  <si>
    <t xml:space="preserve">                    Erario conto ritenute personale</t>
  </si>
  <si>
    <t xml:space="preserve">                    Fondo ammortamento attrezzature tecnica</t>
  </si>
  <si>
    <t xml:space="preserve">                    Erario conto ritenute collaboratori</t>
  </si>
  <si>
    <t xml:space="preserve">            Mobili e macchine</t>
  </si>
  <si>
    <t xml:space="preserve">                    Erario conto ritenute lav. autonomi</t>
  </si>
  <si>
    <t xml:space="preserve">                Mobili e arredi</t>
  </si>
  <si>
    <t xml:space="preserve">                    Erario conto rivalutazione TFR</t>
  </si>
  <si>
    <t xml:space="preserve">                    Mobili e arredi</t>
  </si>
  <si>
    <t xml:space="preserve">                    Erario conto addizionale regionale</t>
  </si>
  <si>
    <t xml:space="preserve">                    Fondo amm. mobili e arredi</t>
  </si>
  <si>
    <t xml:space="preserve">                    Erario conto addizionale comunale</t>
  </si>
  <si>
    <t xml:space="preserve">                    Opere d'arte</t>
  </si>
  <si>
    <t xml:space="preserve">                    Debiti verso F24</t>
  </si>
  <si>
    <t xml:space="preserve">                Mobili e arredi ufficio</t>
  </si>
  <si>
    <t xml:space="preserve">            Debiti v/Ist. prev. e ass.</t>
  </si>
  <si>
    <t xml:space="preserve">                    Mobili e arredi ufficio</t>
  </si>
  <si>
    <t xml:space="preserve">                Debiti v/Ist. prev. e ass.</t>
  </si>
  <si>
    <t xml:space="preserve">                    Fondo amm. mobili e arredi ufficio</t>
  </si>
  <si>
    <t xml:space="preserve">                    Debiti verso INPS</t>
  </si>
  <si>
    <t xml:space="preserve">                Macchine ordinarie d'ufficio</t>
  </si>
  <si>
    <t xml:space="preserve">                    Debiti verso INAIL</t>
  </si>
  <si>
    <t xml:space="preserve">                    Macchine ordinarie d'ufficio</t>
  </si>
  <si>
    <t xml:space="preserve">                    Debiti verso INPDAP - contr. solidarietà</t>
  </si>
  <si>
    <t xml:space="preserve">                    Fondo amm. macchine ordinarie d'ufficio</t>
  </si>
  <si>
    <t xml:space="preserve">                    Debiti verso Laborfonds</t>
  </si>
  <si>
    <t xml:space="preserve">                Macchine elettroniche d'ufficio</t>
  </si>
  <si>
    <t xml:space="preserve">                    Debiti verso enti previdenziali</t>
  </si>
  <si>
    <t xml:space="preserve">                    Macchine elettroniche d'ufficio</t>
  </si>
  <si>
    <t xml:space="preserve">                    Debiti verso INPDAP</t>
  </si>
  <si>
    <t xml:space="preserve">                    Fondo amm. macchine elettr. d'ufficio</t>
  </si>
  <si>
    <t xml:space="preserve">            Altri debiti</t>
  </si>
  <si>
    <t xml:space="preserve">            Altri beni materiali</t>
  </si>
  <si>
    <t xml:space="preserve">                Debiti verso personale</t>
  </si>
  <si>
    <t xml:space="preserve">                Biancheria</t>
  </si>
  <si>
    <t xml:space="preserve">                    Personale conto retribuzioni</t>
  </si>
  <si>
    <t xml:space="preserve">                    Biancheria</t>
  </si>
  <si>
    <t xml:space="preserve">                    Personale conto indennità e straordinari</t>
  </si>
  <si>
    <t xml:space="preserve">                    Fondo ammortamento biancheria</t>
  </si>
  <si>
    <t xml:space="preserve">                    Personale conto rimborsi spese</t>
  </si>
  <si>
    <t xml:space="preserve">                Automezzi</t>
  </si>
  <si>
    <t xml:space="preserve">                Debiti diversi</t>
  </si>
  <si>
    <t xml:space="preserve">                    Automezzi e veicoli da trasporto</t>
  </si>
  <si>
    <t xml:space="preserve">                    Debiti verso sindacati</t>
  </si>
  <si>
    <t xml:space="preserve">                    F.do amm. automezzi veicoli da trasporto</t>
  </si>
  <si>
    <t xml:space="preserve">                    Debiti diversi</t>
  </si>
  <si>
    <t xml:space="preserve">                Altri beni materiali</t>
  </si>
  <si>
    <t xml:space="preserve">                    Fornitori conto fatture da ricevere</t>
  </si>
  <si>
    <t xml:space="preserve">                    Altri beni materiali</t>
  </si>
  <si>
    <t xml:space="preserve">                    Debiti verso P.A.T. c/contributi</t>
  </si>
  <si>
    <t xml:space="preserve">                    Fondo amm. altri beni materiali</t>
  </si>
  <si>
    <t xml:space="preserve">                    Anticipi su contributi PAT</t>
  </si>
  <si>
    <t xml:space="preserve">            Immobilizzazioni in corso e acconti</t>
  </si>
  <si>
    <t xml:space="preserve">    C) RATEI E RISCONTI PASSIVI</t>
  </si>
  <si>
    <t xml:space="preserve">                Immoblizzazioni in corso e acconti</t>
  </si>
  <si>
    <t xml:space="preserve">        Ratei e risconti passivi</t>
  </si>
  <si>
    <t xml:space="preserve">                    Fabbricati in costruzione</t>
  </si>
  <si>
    <t xml:space="preserve">            Ratei e risconti passivi</t>
  </si>
  <si>
    <t xml:space="preserve">        III) IMMOBILIZZAZIONI FINANZIARIE</t>
  </si>
  <si>
    <t xml:space="preserve">                Ratei passivi</t>
  </si>
  <si>
    <t xml:space="preserve">            Partecipazioni</t>
  </si>
  <si>
    <t xml:space="preserve">                    Ratei passivi</t>
  </si>
  <si>
    <t xml:space="preserve">                Partecipazioni</t>
  </si>
  <si>
    <t xml:space="preserve">                    Ratei passivi ferie</t>
  </si>
  <si>
    <t xml:space="preserve">                    Quote partecipazione U.P.I.P.A.</t>
  </si>
  <si>
    <t xml:space="preserve">                Risconti passivi</t>
  </si>
  <si>
    <t xml:space="preserve">                    Quote partecipazione Trentino Riscossioni</t>
  </si>
  <si>
    <t xml:space="preserve">                    Risconti passivi</t>
  </si>
  <si>
    <t xml:space="preserve">                    Quote partecipazione Stet</t>
  </si>
  <si>
    <t xml:space="preserve">                Crediti immobilizzati</t>
  </si>
  <si>
    <t xml:space="preserve">                    Crediti v/inpdap - TFR</t>
  </si>
  <si>
    <t xml:space="preserve">    B) ATTIVO CIRCOLANTE</t>
  </si>
  <si>
    <t xml:space="preserve">        I) RIMANENZE</t>
  </si>
  <si>
    <t xml:space="preserve">            Materie prime, sussidiarie e di consumo</t>
  </si>
  <si>
    <t xml:space="preserve">                Materie prime</t>
  </si>
  <si>
    <t xml:space="preserve">                    Scorte chincaglieria da cucina</t>
  </si>
  <si>
    <t xml:space="preserve">                    Scorte detersivi e articoli pulizie</t>
  </si>
  <si>
    <t xml:space="preserve">                    Scorte generi alimentari</t>
  </si>
  <si>
    <t xml:space="preserve">                    Scorte presidi per incontinenti</t>
  </si>
  <si>
    <t xml:space="preserve">                    Scorte prodotti igiene personale</t>
  </si>
  <si>
    <t xml:space="preserve">                    Scorte materiali di consumo</t>
  </si>
  <si>
    <t xml:space="preserve">                    Scorte DPI</t>
  </si>
  <si>
    <t xml:space="preserve">        II) CREDITI</t>
  </si>
  <si>
    <t xml:space="preserve">            Crediti verso clienti</t>
  </si>
  <si>
    <t xml:space="preserve">                Crediti verso clienti</t>
  </si>
  <si>
    <t xml:space="preserve">                    Clienti Totalizzati</t>
  </si>
  <si>
    <t xml:space="preserve">                Altri crediti gestionali</t>
  </si>
  <si>
    <t xml:space="preserve">                    Clienti c/fatture da emettere</t>
  </si>
  <si>
    <t xml:space="preserve">                    Crediti v/PAT per rimborsi</t>
  </si>
  <si>
    <t xml:space="preserve">                    Clienti v/C4 per rimborsi</t>
  </si>
  <si>
    <t xml:space="preserve">                    Clienti totalizzati</t>
  </si>
  <si>
    <t xml:space="preserve">                Crediti verso Enti</t>
  </si>
  <si>
    <t xml:space="preserve">            Crediti diversi</t>
  </si>
  <si>
    <t xml:space="preserve">                Crediti diversi</t>
  </si>
  <si>
    <t xml:space="preserve">                    Note di accredito da ricevere</t>
  </si>
  <si>
    <t xml:space="preserve">                    Crediti diversi</t>
  </si>
  <si>
    <t xml:space="preserve">            Crediti verso Istit. previd. e assistenz</t>
  </si>
  <si>
    <t xml:space="preserve">                Crediti verso Istit. previd. e assistenz</t>
  </si>
  <si>
    <t xml:space="preserve">                    Crediti v/INAIL</t>
  </si>
  <si>
    <t xml:space="preserve">                    Crediti v/inpdap anticipi - TFR</t>
  </si>
  <si>
    <t xml:space="preserve">            Crediti tributari</t>
  </si>
  <si>
    <t xml:space="preserve">                Crediti v/erario</t>
  </si>
  <si>
    <t xml:space="preserve">                    Altri crediti v/erario</t>
  </si>
  <si>
    <t xml:space="preserve">        IV) DISPONIBILITA' LIQUIDE</t>
  </si>
  <si>
    <t xml:space="preserve">            Depositi bancari e postali</t>
  </si>
  <si>
    <t xml:space="preserve">                Depositi bancari e postali</t>
  </si>
  <si>
    <t xml:space="preserve">                    Banca</t>
  </si>
  <si>
    <t xml:space="preserve">                Denaro e valori in cassa</t>
  </si>
  <si>
    <t xml:space="preserve">                    Cassa economato</t>
  </si>
  <si>
    <t xml:space="preserve">                    Cassa riscossioni</t>
  </si>
  <si>
    <t xml:space="preserve">    C) RATEI E RISCONTI ATTIVI</t>
  </si>
  <si>
    <t xml:space="preserve">        I) Ratei e risconti attivi</t>
  </si>
  <si>
    <t xml:space="preserve">            Ratei e risconti attivi</t>
  </si>
  <si>
    <t xml:space="preserve">                Ratei attivi</t>
  </si>
  <si>
    <t xml:space="preserve">                    Ratei attivi</t>
  </si>
  <si>
    <t xml:space="preserve">                Risconti attivi</t>
  </si>
  <si>
    <t xml:space="preserve">                    Risconti attivi</t>
  </si>
  <si>
    <t>TOTALE ATTIVO</t>
  </si>
  <si>
    <t>TOTALE PASSIVO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</si>
</sst>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9" fontId="0" fillId="0" borderId="0" xfId="0" applyNumberFormat="1"/>
    <xf numFmtId="164" fontId="0" fillId="0" borderId="0" xfId="0" applyNumberForma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rradic\RAGIONERIA\Verifica%20di%20cassa\Anno%202024\Chiusura%20presunta\Allegato%201%20e%202_tabella_4%20trimestre%202024.xlsx" TargetMode="External"/><Relationship Id="rId1" Type="http://schemas.openxmlformats.org/officeDocument/2006/relationships/externalLinkPath" Target="/corradic/RAGIONERIA/Verifica%20di%20cassa/Anno%202024/Chiusura%20presunta/Allegato%201%20e%202_tabella_4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PAB/Casa%20Soggiorno%20Rovereto/budget2007_divalerio/budget2007_divalerio_modifiche%20del%2021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fica 4 trimestre 2024"/>
      <sheetName val="Allegato 2_preconsuntivo"/>
      <sheetName val="SCOSTAMENI"/>
      <sheetName val="FIANZIAMENTO PAT"/>
      <sheetName val="VECCHIOFINANZIAMENTO PAT"/>
      <sheetName val="ospiti al 30.11.2024"/>
      <sheetName val="CU_RiepilogoPresenzeClassifica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 2007_15.12.06"/>
      <sheetName val="BILANCIO 2007 45,00€URO"/>
      <sheetName val="VOCI"/>
      <sheetName val="Budget"/>
    </sheetNames>
    <sheetDataSet>
      <sheetData sheetId="0"/>
      <sheetData sheetId="1"/>
      <sheetData sheetId="2">
        <row r="2">
          <cell r="A2" t="str">
            <v>A1</v>
          </cell>
        </row>
        <row r="3">
          <cell r="A3" t="str">
            <v>A2</v>
          </cell>
        </row>
        <row r="4">
          <cell r="A4" t="str">
            <v>A3</v>
          </cell>
        </row>
        <row r="5">
          <cell r="A5" t="str">
            <v>A4</v>
          </cell>
        </row>
        <row r="6">
          <cell r="A6" t="str">
            <v>A5</v>
          </cell>
        </row>
        <row r="7">
          <cell r="A7" t="str">
            <v>B1</v>
          </cell>
        </row>
        <row r="8">
          <cell r="A8" t="str">
            <v>B2</v>
          </cell>
        </row>
        <row r="9">
          <cell r="A9" t="str">
            <v>B3</v>
          </cell>
        </row>
        <row r="10">
          <cell r="A10" t="str">
            <v>B4</v>
          </cell>
        </row>
        <row r="11">
          <cell r="A11" t="str">
            <v>B5</v>
          </cell>
        </row>
        <row r="12">
          <cell r="A12" t="str">
            <v>B6</v>
          </cell>
        </row>
        <row r="13">
          <cell r="A13" t="str">
            <v>B7</v>
          </cell>
        </row>
        <row r="14">
          <cell r="A14" t="str">
            <v>B8</v>
          </cell>
        </row>
        <row r="15">
          <cell r="A15" t="str">
            <v>B9</v>
          </cell>
        </row>
        <row r="16">
          <cell r="A16" t="str">
            <v>B10</v>
          </cell>
        </row>
        <row r="17">
          <cell r="A17" t="str">
            <v>B11</v>
          </cell>
        </row>
        <row r="18">
          <cell r="A18" t="str">
            <v>B12</v>
          </cell>
        </row>
        <row r="19">
          <cell r="A19" t="str">
            <v>B13</v>
          </cell>
        </row>
        <row r="20">
          <cell r="A20" t="str">
            <v>B14</v>
          </cell>
        </row>
        <row r="21">
          <cell r="A21" t="str">
            <v>B15</v>
          </cell>
        </row>
        <row r="22">
          <cell r="A22" t="str">
            <v>B16</v>
          </cell>
        </row>
        <row r="23">
          <cell r="A23" t="str">
            <v>B17</v>
          </cell>
        </row>
        <row r="24">
          <cell r="A24" t="str">
            <v>B18</v>
          </cell>
        </row>
        <row r="25">
          <cell r="A25" t="str">
            <v>B19</v>
          </cell>
        </row>
        <row r="26">
          <cell r="A26" t="str">
            <v>B20</v>
          </cell>
        </row>
        <row r="27">
          <cell r="A27" t="str">
            <v>B21</v>
          </cell>
        </row>
        <row r="28">
          <cell r="A28" t="str">
            <v>B22</v>
          </cell>
        </row>
        <row r="29">
          <cell r="A29" t="str">
            <v>B23</v>
          </cell>
        </row>
        <row r="30">
          <cell r="A30" t="str">
            <v>B24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8C79-2330-4629-AFE9-38942FF332E0}">
  <sheetPr>
    <pageSetUpPr fitToPage="1"/>
  </sheetPr>
  <dimension ref="A1:F257"/>
  <sheetViews>
    <sheetView tabSelected="1" zoomScale="130" zoomScaleNormal="130" workbookViewId="0">
      <selection activeCell="A6" sqref="A6"/>
    </sheetView>
  </sheetViews>
  <sheetFormatPr defaultRowHeight="15" x14ac:dyDescent="0.25"/>
  <cols>
    <col min="1" max="1" width="48.5703125" style="22" bestFit="1" customWidth="1"/>
    <col min="2" max="3" width="16.7109375" style="23" customWidth="1"/>
    <col min="4" max="4" width="46.42578125" style="22" bestFit="1" customWidth="1"/>
    <col min="5" max="6" width="16.7109375" style="24" customWidth="1"/>
  </cols>
  <sheetData>
    <row r="1" spans="1:6" s="2" customFormat="1" ht="17.10000000000000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</v>
      </c>
      <c r="F1" s="1" t="s">
        <v>2</v>
      </c>
    </row>
    <row r="2" spans="1:6" s="2" customFormat="1" ht="17.100000000000001" customHeight="1" x14ac:dyDescent="0.25">
      <c r="A2" s="3" t="s">
        <v>4</v>
      </c>
      <c r="B2" s="4">
        <f>B3+B8+B71</f>
        <v>47125250.140000001</v>
      </c>
      <c r="C2" s="4">
        <f>C3+C8+C71</f>
        <v>46928796.640000001</v>
      </c>
      <c r="D2" s="3" t="s">
        <v>5</v>
      </c>
      <c r="E2" s="4">
        <f>E3</f>
        <v>36033778.189999998</v>
      </c>
      <c r="F2" s="4">
        <f>F3</f>
        <v>36032520.710000001</v>
      </c>
    </row>
    <row r="3" spans="1:6" s="7" customFormat="1" ht="17.100000000000001" customHeight="1" x14ac:dyDescent="0.25">
      <c r="A3" s="5" t="s">
        <v>6</v>
      </c>
      <c r="B3" s="6">
        <f>B4</f>
        <v>42691.569999999992</v>
      </c>
      <c r="C3" s="6">
        <f>C4</f>
        <v>7569.5399999999936</v>
      </c>
      <c r="D3" s="5" t="s">
        <v>7</v>
      </c>
      <c r="E3" s="6">
        <f>E4+E9</f>
        <v>36033778.189999998</v>
      </c>
      <c r="F3" s="6">
        <f>F4+F9</f>
        <v>36032520.710000001</v>
      </c>
    </row>
    <row r="4" spans="1:6" s="7" customFormat="1" ht="17.100000000000001" customHeight="1" x14ac:dyDescent="0.25">
      <c r="A4" s="8" t="s">
        <v>8</v>
      </c>
      <c r="B4" s="9">
        <f>B5</f>
        <v>42691.569999999992</v>
      </c>
      <c r="C4" s="9">
        <f>C5</f>
        <v>7569.5399999999936</v>
      </c>
      <c r="D4" s="8" t="s">
        <v>9</v>
      </c>
      <c r="E4" s="9">
        <f>E5+E7</f>
        <v>36032520.710000001</v>
      </c>
      <c r="F4" s="9">
        <f>F5+F7</f>
        <v>35773325.469999999</v>
      </c>
    </row>
    <row r="5" spans="1:6" s="12" customFormat="1" ht="17.100000000000001" customHeight="1" x14ac:dyDescent="0.25">
      <c r="A5" s="10" t="s">
        <v>10</v>
      </c>
      <c r="B5" s="11">
        <f>SUM(B6:B7)</f>
        <v>42691.569999999992</v>
      </c>
      <c r="C5" s="11">
        <f>SUM(C6:C7)</f>
        <v>7569.5399999999936</v>
      </c>
      <c r="D5" s="10" t="s">
        <v>11</v>
      </c>
      <c r="E5" s="11">
        <f>E6</f>
        <v>35297774.600000001</v>
      </c>
      <c r="F5" s="11">
        <f>F6</f>
        <v>35297774.600000001</v>
      </c>
    </row>
    <row r="6" spans="1:6" s="2" customFormat="1" ht="17.100000000000001" customHeight="1" x14ac:dyDescent="0.25">
      <c r="A6" s="13" t="s">
        <v>12</v>
      </c>
      <c r="B6" s="14">
        <v>150302.31</v>
      </c>
      <c r="C6" s="14">
        <v>107536.73</v>
      </c>
      <c r="D6" s="13" t="s">
        <v>13</v>
      </c>
      <c r="E6" s="14">
        <v>35297774.600000001</v>
      </c>
      <c r="F6" s="14">
        <f>E6</f>
        <v>35297774.600000001</v>
      </c>
    </row>
    <row r="7" spans="1:6" s="2" customFormat="1" ht="17.100000000000001" customHeight="1" x14ac:dyDescent="0.25">
      <c r="A7" s="13" t="s">
        <v>14</v>
      </c>
      <c r="B7" s="14">
        <v>-107610.74</v>
      </c>
      <c r="C7" s="14">
        <v>-99967.19</v>
      </c>
      <c r="D7" s="10" t="s">
        <v>15</v>
      </c>
      <c r="E7" s="11">
        <f>SUM(E8:E8)</f>
        <v>734746.11</v>
      </c>
      <c r="F7" s="11">
        <f>SUM(F8:F8)</f>
        <v>475550.87</v>
      </c>
    </row>
    <row r="8" spans="1:6" s="7" customFormat="1" ht="17.100000000000001" customHeight="1" x14ac:dyDescent="0.25">
      <c r="A8" s="5" t="s">
        <v>16</v>
      </c>
      <c r="B8" s="6">
        <f>B9+B16+B22+B44+B58+B68</f>
        <v>42381828.479999997</v>
      </c>
      <c r="C8" s="6">
        <f>C9+C16+C22+C44+C58+C68</f>
        <v>42453359.980000004</v>
      </c>
      <c r="D8" s="13" t="s">
        <v>17</v>
      </c>
      <c r="E8" s="14">
        <v>734746.11</v>
      </c>
      <c r="F8" s="14">
        <v>475550.87</v>
      </c>
    </row>
    <row r="9" spans="1:6" s="7" customFormat="1" ht="17.100000000000001" customHeight="1" x14ac:dyDescent="0.25">
      <c r="A9" s="8" t="s">
        <v>18</v>
      </c>
      <c r="B9" s="9">
        <f>B10+B13</f>
        <v>40326089.509999998</v>
      </c>
      <c r="C9" s="9">
        <f>C10+C13</f>
        <v>40556904.75</v>
      </c>
      <c r="D9" s="8" t="s">
        <v>19</v>
      </c>
      <c r="E9" s="9">
        <f>E10</f>
        <v>1257.48</v>
      </c>
      <c r="F9" s="9">
        <f>F10</f>
        <v>259195.24</v>
      </c>
    </row>
    <row r="10" spans="1:6" s="12" customFormat="1" ht="17.100000000000001" customHeight="1" x14ac:dyDescent="0.25">
      <c r="A10" s="10" t="s">
        <v>20</v>
      </c>
      <c r="B10" s="11">
        <f>SUM(B11:B12)</f>
        <v>141816.79</v>
      </c>
      <c r="C10" s="11">
        <f>SUM(C11:C12)</f>
        <v>141816.79</v>
      </c>
      <c r="D10" s="10" t="s">
        <v>21</v>
      </c>
      <c r="E10" s="11">
        <f>E11</f>
        <v>1257.48</v>
      </c>
      <c r="F10" s="11">
        <f>F11</f>
        <v>259195.24</v>
      </c>
    </row>
    <row r="11" spans="1:6" s="2" customFormat="1" ht="17.100000000000001" customHeight="1" x14ac:dyDescent="0.25">
      <c r="A11" s="13" t="s">
        <v>22</v>
      </c>
      <c r="B11" s="14">
        <v>141816.79</v>
      </c>
      <c r="C11" s="14">
        <v>141816.79</v>
      </c>
      <c r="D11" s="13" t="s">
        <v>23</v>
      </c>
      <c r="E11" s="14">
        <v>1257.48</v>
      </c>
      <c r="F11" s="14">
        <v>259195.24</v>
      </c>
    </row>
    <row r="12" spans="1:6" s="2" customFormat="1" ht="17.100000000000001" customHeight="1" x14ac:dyDescent="0.25">
      <c r="A12" s="13" t="s">
        <v>24</v>
      </c>
      <c r="B12" s="14">
        <v>0</v>
      </c>
      <c r="C12" s="14">
        <v>0</v>
      </c>
      <c r="D12" s="3" t="s">
        <v>25</v>
      </c>
      <c r="E12" s="4">
        <f>E13+E22+E26</f>
        <v>11223226.75</v>
      </c>
      <c r="F12" s="4">
        <f>F13+F22+F26</f>
        <v>10725928.859999999</v>
      </c>
    </row>
    <row r="13" spans="1:6" s="12" customFormat="1" ht="17.100000000000001" customHeight="1" x14ac:dyDescent="0.25">
      <c r="A13" s="10" t="s">
        <v>26</v>
      </c>
      <c r="B13" s="11">
        <f>SUM(B14:B15)</f>
        <v>40184272.719999999</v>
      </c>
      <c r="C13" s="11">
        <f>SUM(C14:C15)</f>
        <v>40415087.960000001</v>
      </c>
      <c r="D13" s="5" t="s">
        <v>27</v>
      </c>
      <c r="E13" s="6">
        <f>E14</f>
        <v>2154917.83</v>
      </c>
      <c r="F13" s="6">
        <f>F14</f>
        <v>1456968.96</v>
      </c>
    </row>
    <row r="14" spans="1:6" s="2" customFormat="1" ht="17.100000000000001" customHeight="1" x14ac:dyDescent="0.25">
      <c r="A14" s="13" t="s">
        <v>28</v>
      </c>
      <c r="B14" s="14">
        <v>42952219.579999998</v>
      </c>
      <c r="C14" s="14">
        <v>42952219.579999998</v>
      </c>
      <c r="D14" s="8" t="s">
        <v>29</v>
      </c>
      <c r="E14" s="9">
        <f>E15</f>
        <v>2154917.83</v>
      </c>
      <c r="F14" s="9">
        <f>F15</f>
        <v>1456968.96</v>
      </c>
    </row>
    <row r="15" spans="1:6" s="2" customFormat="1" ht="17.100000000000001" customHeight="1" x14ac:dyDescent="0.25">
      <c r="A15" s="13" t="s">
        <v>30</v>
      </c>
      <c r="B15" s="14">
        <v>-2767946.86</v>
      </c>
      <c r="C15" s="14">
        <v>-2537131.62</v>
      </c>
      <c r="D15" s="10" t="s">
        <v>31</v>
      </c>
      <c r="E15" s="11">
        <f>SUM(E16:E21)</f>
        <v>2154917.83</v>
      </c>
      <c r="F15" s="11">
        <f>SUM(F16:F21)</f>
        <v>1456968.96</v>
      </c>
    </row>
    <row r="16" spans="1:6" s="7" customFormat="1" ht="17.100000000000001" customHeight="1" x14ac:dyDescent="0.25">
      <c r="A16" s="8" t="s">
        <v>32</v>
      </c>
      <c r="B16" s="9">
        <f>B17</f>
        <v>282950.16000000003</v>
      </c>
      <c r="C16" s="9">
        <f>C17</f>
        <v>274009.85000000009</v>
      </c>
      <c r="D16" s="13" t="s">
        <v>33</v>
      </c>
      <c r="E16" s="14">
        <v>768906.58</v>
      </c>
      <c r="F16" s="14">
        <v>586619.9</v>
      </c>
    </row>
    <row r="17" spans="1:6" s="12" customFormat="1" ht="17.100000000000001" customHeight="1" x14ac:dyDescent="0.25">
      <c r="A17" s="10" t="s">
        <v>34</v>
      </c>
      <c r="B17" s="11">
        <f>SUM(B18:B21)</f>
        <v>282950.16000000003</v>
      </c>
      <c r="C17" s="11">
        <f>SUM(C18:C21)</f>
        <v>274009.85000000009</v>
      </c>
      <c r="D17" s="13" t="s">
        <v>35</v>
      </c>
      <c r="E17" s="14">
        <v>23000</v>
      </c>
      <c r="F17" s="14">
        <v>23000</v>
      </c>
    </row>
    <row r="18" spans="1:6" s="2" customFormat="1" ht="17.100000000000001" customHeight="1" x14ac:dyDescent="0.25">
      <c r="A18" s="13" t="s">
        <v>36</v>
      </c>
      <c r="B18" s="14">
        <v>579332.55000000005</v>
      </c>
      <c r="C18" s="14">
        <v>528161.77</v>
      </c>
      <c r="D18" s="13" t="s">
        <v>37</v>
      </c>
      <c r="E18" s="14">
        <v>527525.06999999995</v>
      </c>
      <c r="F18" s="14">
        <v>502973.75</v>
      </c>
    </row>
    <row r="19" spans="1:6" s="2" customFormat="1" ht="17.100000000000001" customHeight="1" x14ac:dyDescent="0.25">
      <c r="A19" s="13" t="s">
        <v>38</v>
      </c>
      <c r="B19" s="14">
        <v>-328933.52</v>
      </c>
      <c r="C19" s="14">
        <v>-299444.21999999997</v>
      </c>
      <c r="D19" s="13" t="s">
        <v>39</v>
      </c>
      <c r="E19" s="14">
        <v>480777.86</v>
      </c>
      <c r="F19" s="14">
        <v>0</v>
      </c>
    </row>
    <row r="20" spans="1:6" s="2" customFormat="1" ht="17.100000000000001" customHeight="1" x14ac:dyDescent="0.25">
      <c r="A20" s="13" t="s">
        <v>40</v>
      </c>
      <c r="B20" s="14">
        <v>747652.41</v>
      </c>
      <c r="C20" s="14">
        <v>747652.41</v>
      </c>
      <c r="D20" s="13" t="s">
        <v>41</v>
      </c>
      <c r="E20" s="14">
        <v>68919.33</v>
      </c>
      <c r="F20" s="14">
        <v>57227.16</v>
      </c>
    </row>
    <row r="21" spans="1:6" s="2" customFormat="1" ht="17.100000000000001" customHeight="1" x14ac:dyDescent="0.25">
      <c r="A21" s="13" t="s">
        <v>42</v>
      </c>
      <c r="B21" s="14">
        <v>-715101.28</v>
      </c>
      <c r="C21" s="14">
        <v>-702360.11</v>
      </c>
      <c r="D21" s="13" t="s">
        <v>43</v>
      </c>
      <c r="E21" s="14">
        <v>285788.99</v>
      </c>
      <c r="F21" s="14">
        <v>287148.15000000002</v>
      </c>
    </row>
    <row r="22" spans="1:6" s="7" customFormat="1" ht="17.100000000000001" customHeight="1" x14ac:dyDescent="0.25">
      <c r="A22" s="8" t="s">
        <v>44</v>
      </c>
      <c r="B22" s="9">
        <f>B23+B26+B29+B32+B35+B38+B41</f>
        <v>175274.06999999995</v>
      </c>
      <c r="C22" s="9">
        <f>C23+C26+C29+C32+C35+C38+C41</f>
        <v>148325.27999999994</v>
      </c>
      <c r="D22" s="5" t="s">
        <v>45</v>
      </c>
      <c r="E22" s="6">
        <f>E23</f>
        <v>6049474</v>
      </c>
      <c r="F22" s="6">
        <f t="shared" ref="F22:F24" si="0">F23</f>
        <v>6102991.8600000003</v>
      </c>
    </row>
    <row r="23" spans="1:6" s="12" customFormat="1" ht="17.100000000000001" customHeight="1" x14ac:dyDescent="0.25">
      <c r="A23" s="10" t="s">
        <v>46</v>
      </c>
      <c r="B23" s="11">
        <f>SUM(B24:B25)</f>
        <v>22187.469999999972</v>
      </c>
      <c r="C23" s="11">
        <f>SUM(C24:C25)</f>
        <v>31752.089999999967</v>
      </c>
      <c r="D23" s="8" t="s">
        <v>47</v>
      </c>
      <c r="E23" s="9">
        <f>E24</f>
        <v>6049474</v>
      </c>
      <c r="F23" s="9">
        <f t="shared" si="0"/>
        <v>6102991.8600000003</v>
      </c>
    </row>
    <row r="24" spans="1:6" s="2" customFormat="1" ht="17.100000000000001" customHeight="1" x14ac:dyDescent="0.25">
      <c r="A24" s="13" t="s">
        <v>48</v>
      </c>
      <c r="B24" s="14">
        <v>409659.66</v>
      </c>
      <c r="C24" s="14">
        <v>409659.66</v>
      </c>
      <c r="D24" s="10" t="s">
        <v>49</v>
      </c>
      <c r="E24" s="11">
        <f>E25</f>
        <v>6049474</v>
      </c>
      <c r="F24" s="11">
        <f t="shared" si="0"/>
        <v>6102991.8600000003</v>
      </c>
    </row>
    <row r="25" spans="1:6" s="2" customFormat="1" ht="17.100000000000001" customHeight="1" x14ac:dyDescent="0.25">
      <c r="A25" s="13" t="s">
        <v>50</v>
      </c>
      <c r="B25" s="14">
        <v>-387472.19</v>
      </c>
      <c r="C25" s="14">
        <v>-377907.57</v>
      </c>
      <c r="D25" s="13" t="s">
        <v>51</v>
      </c>
      <c r="E25" s="14">
        <v>6049474</v>
      </c>
      <c r="F25" s="14">
        <v>6102991.8600000003</v>
      </c>
    </row>
    <row r="26" spans="1:6" s="12" customFormat="1" ht="17.100000000000001" customHeight="1" x14ac:dyDescent="0.25">
      <c r="A26" s="10" t="s">
        <v>52</v>
      </c>
      <c r="B26" s="11">
        <f>B27+B28</f>
        <v>50682.380000000005</v>
      </c>
      <c r="C26" s="11">
        <f>C27+C28</f>
        <v>40795.380000000005</v>
      </c>
      <c r="D26" s="5" t="s">
        <v>53</v>
      </c>
      <c r="E26" s="6">
        <f>E27+E34+E37+E49+E57</f>
        <v>3018834.92</v>
      </c>
      <c r="F26" s="6">
        <f>F27+F34+F37+F49+F57</f>
        <v>3165968.04</v>
      </c>
    </row>
    <row r="27" spans="1:6" s="2" customFormat="1" ht="17.100000000000001" customHeight="1" x14ac:dyDescent="0.25">
      <c r="A27" s="13" t="s">
        <v>54</v>
      </c>
      <c r="B27" s="14">
        <v>925034.05</v>
      </c>
      <c r="C27" s="14">
        <v>901781.95</v>
      </c>
      <c r="D27" s="8" t="s">
        <v>55</v>
      </c>
      <c r="E27" s="9">
        <f>E28+E30</f>
        <v>416363.24</v>
      </c>
      <c r="F27" s="9">
        <f>F28+F30</f>
        <v>392960.27</v>
      </c>
    </row>
    <row r="28" spans="1:6" s="2" customFormat="1" ht="17.100000000000001" customHeight="1" x14ac:dyDescent="0.25">
      <c r="A28" s="13" t="s">
        <v>56</v>
      </c>
      <c r="B28" s="14">
        <v>-874351.67</v>
      </c>
      <c r="C28" s="14">
        <v>-860986.57</v>
      </c>
      <c r="D28" s="10" t="s">
        <v>57</v>
      </c>
      <c r="E28" s="11">
        <f>SUM(E29:E29)</f>
        <v>18604.12</v>
      </c>
      <c r="F28" s="11">
        <f>SUM(F29:F29)</f>
        <v>18604.12</v>
      </c>
    </row>
    <row r="29" spans="1:6" s="12" customFormat="1" ht="17.100000000000001" customHeight="1" x14ac:dyDescent="0.25">
      <c r="A29" s="10" t="s">
        <v>58</v>
      </c>
      <c r="B29" s="11">
        <f>SUM(B30:B31)</f>
        <v>24645.53</v>
      </c>
      <c r="C29" s="11">
        <f>SUM(C30:C31)</f>
        <v>23630.880000000005</v>
      </c>
      <c r="D29" s="13" t="s">
        <v>59</v>
      </c>
      <c r="E29" s="14">
        <v>18604.12</v>
      </c>
      <c r="F29" s="14">
        <v>18604.12</v>
      </c>
    </row>
    <row r="30" spans="1:6" s="2" customFormat="1" ht="17.100000000000001" customHeight="1" x14ac:dyDescent="0.25">
      <c r="A30" s="13" t="s">
        <v>60</v>
      </c>
      <c r="B30" s="14">
        <v>178421.95</v>
      </c>
      <c r="C30" s="14">
        <v>171089.95</v>
      </c>
      <c r="D30" s="10" t="s">
        <v>61</v>
      </c>
      <c r="E30" s="11">
        <f>SUM(E31:E33)</f>
        <v>397759.12</v>
      </c>
      <c r="F30" s="11">
        <f>SUM(F31:F33)</f>
        <v>374356.15</v>
      </c>
    </row>
    <row r="31" spans="1:6" s="2" customFormat="1" ht="17.100000000000001" customHeight="1" x14ac:dyDescent="0.25">
      <c r="A31" s="13" t="s">
        <v>62</v>
      </c>
      <c r="B31" s="14">
        <v>-153776.42000000001</v>
      </c>
      <c r="C31" s="14">
        <v>-147459.07</v>
      </c>
      <c r="D31" s="13" t="s">
        <v>63</v>
      </c>
      <c r="E31" s="14">
        <v>376700.01</v>
      </c>
      <c r="F31" s="14">
        <v>355500.01</v>
      </c>
    </row>
    <row r="32" spans="1:6" s="12" customFormat="1" ht="17.100000000000001" customHeight="1" x14ac:dyDescent="0.25">
      <c r="A32" s="10" t="s">
        <v>64</v>
      </c>
      <c r="B32" s="11">
        <f>SUM(B33:B34)</f>
        <v>45506.849999999977</v>
      </c>
      <c r="C32" s="11">
        <f>SUM(C33:C34)</f>
        <v>30475.709999999963</v>
      </c>
      <c r="D32" s="13" t="s">
        <v>65</v>
      </c>
      <c r="E32" s="14">
        <v>980</v>
      </c>
      <c r="F32" s="14">
        <v>980</v>
      </c>
    </row>
    <row r="33" spans="1:6" s="2" customFormat="1" ht="17.100000000000001" customHeight="1" x14ac:dyDescent="0.25">
      <c r="A33" s="13" t="s">
        <v>66</v>
      </c>
      <c r="B33" s="14">
        <v>636265.25</v>
      </c>
      <c r="C33" s="14">
        <v>611629.18999999994</v>
      </c>
      <c r="D33" s="13" t="s">
        <v>67</v>
      </c>
      <c r="E33" s="14">
        <v>20079.11</v>
      </c>
      <c r="F33" s="14">
        <v>17876.14</v>
      </c>
    </row>
    <row r="34" spans="1:6" s="2" customFormat="1" ht="17.100000000000001" customHeight="1" x14ac:dyDescent="0.25">
      <c r="A34" s="13" t="s">
        <v>68</v>
      </c>
      <c r="B34" s="14">
        <v>-590758.40000000002</v>
      </c>
      <c r="C34" s="14">
        <v>-581153.48</v>
      </c>
      <c r="D34" s="8" t="s">
        <v>69</v>
      </c>
      <c r="E34" s="9">
        <f>E35</f>
        <v>206414.99</v>
      </c>
      <c r="F34" s="9">
        <f>F35</f>
        <v>358261.55</v>
      </c>
    </row>
    <row r="35" spans="1:6" s="12" customFormat="1" ht="17.100000000000001" customHeight="1" x14ac:dyDescent="0.25">
      <c r="A35" s="10" t="s">
        <v>70</v>
      </c>
      <c r="B35" s="11">
        <f>SUM(B36:B37)</f>
        <v>23605.569999999978</v>
      </c>
      <c r="C35" s="11">
        <f>SUM(C36:C37)</f>
        <v>13079.989999999991</v>
      </c>
      <c r="D35" s="10" t="s">
        <v>71</v>
      </c>
      <c r="E35" s="11">
        <f>E36</f>
        <v>206414.99</v>
      </c>
      <c r="F35" s="11">
        <f>F36</f>
        <v>358261.55</v>
      </c>
    </row>
    <row r="36" spans="1:6" s="2" customFormat="1" ht="17.100000000000001" customHeight="1" x14ac:dyDescent="0.25">
      <c r="A36" s="13" t="s">
        <v>72</v>
      </c>
      <c r="B36" s="14">
        <v>208774.55</v>
      </c>
      <c r="C36" s="14">
        <v>192896.25</v>
      </c>
      <c r="D36" s="13" t="s">
        <v>73</v>
      </c>
      <c r="E36" s="14">
        <v>206414.99</v>
      </c>
      <c r="F36" s="14">
        <v>358261.55</v>
      </c>
    </row>
    <row r="37" spans="1:6" s="2" customFormat="1" ht="17.100000000000001" customHeight="1" x14ac:dyDescent="0.25">
      <c r="A37" s="13" t="s">
        <v>74</v>
      </c>
      <c r="B37" s="14">
        <v>-185168.98</v>
      </c>
      <c r="C37" s="14">
        <v>-179816.26</v>
      </c>
      <c r="D37" s="8" t="s">
        <v>75</v>
      </c>
      <c r="E37" s="9">
        <f>E38+E41</f>
        <v>174586.74000000002</v>
      </c>
      <c r="F37" s="9">
        <f>F38+F41</f>
        <v>140754.78000000003</v>
      </c>
    </row>
    <row r="38" spans="1:6" s="12" customFormat="1" ht="17.100000000000001" customHeight="1" x14ac:dyDescent="0.25">
      <c r="A38" s="10" t="s">
        <v>76</v>
      </c>
      <c r="B38" s="11">
        <f>SUM(B39:B40)</f>
        <v>8325.2700000000186</v>
      </c>
      <c r="C38" s="11">
        <f>SUM(C39:C40)</f>
        <v>8186.3500000000058</v>
      </c>
      <c r="D38" s="10" t="s">
        <v>77</v>
      </c>
      <c r="E38" s="11">
        <f>SUM(E39:E40)</f>
        <v>48973.950000000004</v>
      </c>
      <c r="F38" s="11">
        <f>SUM(F39:F40)</f>
        <v>65734.8</v>
      </c>
    </row>
    <row r="39" spans="1:6" s="2" customFormat="1" ht="17.100000000000001" customHeight="1" x14ac:dyDescent="0.25">
      <c r="A39" s="13" t="s">
        <v>78</v>
      </c>
      <c r="B39" s="14">
        <v>228982.92</v>
      </c>
      <c r="C39" s="14">
        <v>227302.37</v>
      </c>
      <c r="D39" s="13" t="s">
        <v>79</v>
      </c>
      <c r="E39" s="14">
        <v>9139.51</v>
      </c>
      <c r="F39" s="14">
        <v>9188.66</v>
      </c>
    </row>
    <row r="40" spans="1:6" s="2" customFormat="1" ht="17.100000000000001" customHeight="1" x14ac:dyDescent="0.25">
      <c r="A40" s="13" t="s">
        <v>80</v>
      </c>
      <c r="B40" s="14">
        <v>-220657.65</v>
      </c>
      <c r="C40" s="14">
        <v>-219116.02</v>
      </c>
      <c r="D40" s="13" t="s">
        <v>81</v>
      </c>
      <c r="E40" s="14">
        <v>39834.44</v>
      </c>
      <c r="F40" s="14">
        <v>56546.14</v>
      </c>
    </row>
    <row r="41" spans="1:6" s="12" customFormat="1" ht="17.100000000000001" customHeight="1" x14ac:dyDescent="0.25">
      <c r="A41" s="10" t="s">
        <v>82</v>
      </c>
      <c r="B41" s="11">
        <f>SUM(B42:B43)</f>
        <v>321</v>
      </c>
      <c r="C41" s="11">
        <f>SUM(C42:C43)</f>
        <v>404.88000000000102</v>
      </c>
      <c r="D41" s="10" t="s">
        <v>83</v>
      </c>
      <c r="E41" s="11">
        <f>SUM(E42:E48)</f>
        <v>125612.79000000001</v>
      </c>
      <c r="F41" s="11">
        <f>SUM(F42:F48)</f>
        <v>75019.98000000001</v>
      </c>
    </row>
    <row r="42" spans="1:6" s="2" customFormat="1" ht="17.100000000000001" customHeight="1" x14ac:dyDescent="0.25">
      <c r="A42" s="13" t="s">
        <v>84</v>
      </c>
      <c r="B42" s="14">
        <v>16630.02</v>
      </c>
      <c r="C42" s="14">
        <v>16630.02</v>
      </c>
      <c r="D42" s="13" t="s">
        <v>85</v>
      </c>
      <c r="E42" s="14">
        <v>117143.93</v>
      </c>
      <c r="F42" s="14">
        <v>129212.35</v>
      </c>
    </row>
    <row r="43" spans="1:6" s="2" customFormat="1" ht="17.100000000000001" customHeight="1" x14ac:dyDescent="0.25">
      <c r="A43" s="13" t="s">
        <v>86</v>
      </c>
      <c r="B43" s="14">
        <v>-16309.02</v>
      </c>
      <c r="C43" s="14">
        <v>-16225.14</v>
      </c>
      <c r="D43" s="13" t="s">
        <v>87</v>
      </c>
      <c r="E43" s="14">
        <v>163.57</v>
      </c>
      <c r="F43" s="14">
        <v>192.55</v>
      </c>
    </row>
    <row r="44" spans="1:6" s="7" customFormat="1" ht="17.100000000000001" customHeight="1" x14ac:dyDescent="0.25">
      <c r="A44" s="8" t="s">
        <v>88</v>
      </c>
      <c r="B44" s="9">
        <f>B45+B49+B52+B55</f>
        <v>171484.56999999992</v>
      </c>
      <c r="C44" s="9">
        <f>C45+C49+C52+C55</f>
        <v>131080.86000000002</v>
      </c>
      <c r="D44" s="13" t="s">
        <v>89</v>
      </c>
      <c r="E44" s="14">
        <v>2119.42</v>
      </c>
      <c r="F44" s="14">
        <v>4250.3599999999997</v>
      </c>
    </row>
    <row r="45" spans="1:6" s="12" customFormat="1" ht="17.100000000000001" customHeight="1" x14ac:dyDescent="0.25">
      <c r="A45" s="10" t="s">
        <v>90</v>
      </c>
      <c r="B45" s="11">
        <f>SUM(B46:B48)</f>
        <v>126051.16999999993</v>
      </c>
      <c r="C45" s="11">
        <f>SUM(C46:C48)</f>
        <v>95903.040000000037</v>
      </c>
      <c r="D45" s="13" t="s">
        <v>91</v>
      </c>
      <c r="E45" s="14">
        <v>4554.18</v>
      </c>
      <c r="F45" s="14">
        <v>-61955.47</v>
      </c>
    </row>
    <row r="46" spans="1:6" s="2" customFormat="1" ht="17.100000000000001" customHeight="1" x14ac:dyDescent="0.25">
      <c r="A46" s="13" t="s">
        <v>92</v>
      </c>
      <c r="B46" s="14">
        <v>1302972.46</v>
      </c>
      <c r="C46" s="14">
        <v>1255375.3600000001</v>
      </c>
      <c r="D46" s="13" t="s">
        <v>93</v>
      </c>
      <c r="E46" s="14">
        <v>1207.83</v>
      </c>
      <c r="F46" s="14">
        <v>2914.19</v>
      </c>
    </row>
    <row r="47" spans="1:6" s="2" customFormat="1" ht="17.100000000000001" customHeight="1" x14ac:dyDescent="0.25">
      <c r="A47" s="13" t="s">
        <v>94</v>
      </c>
      <c r="B47" s="14">
        <v>-1191921.29</v>
      </c>
      <c r="C47" s="14">
        <v>-1174472.32</v>
      </c>
      <c r="D47" s="13" t="s">
        <v>95</v>
      </c>
      <c r="E47" s="14">
        <v>141.86000000000001</v>
      </c>
      <c r="F47" s="14">
        <v>0</v>
      </c>
    </row>
    <row r="48" spans="1:6" s="2" customFormat="1" ht="17.100000000000001" customHeight="1" x14ac:dyDescent="0.25">
      <c r="A48" s="13" t="s">
        <v>96</v>
      </c>
      <c r="B48" s="14">
        <v>15000</v>
      </c>
      <c r="C48" s="14">
        <v>15000</v>
      </c>
      <c r="D48" s="13" t="s">
        <v>97</v>
      </c>
      <c r="E48" s="14">
        <v>282</v>
      </c>
      <c r="F48" s="14">
        <v>406</v>
      </c>
    </row>
    <row r="49" spans="1:6" s="12" customFormat="1" ht="17.100000000000001" customHeight="1" x14ac:dyDescent="0.25">
      <c r="A49" s="10" t="s">
        <v>98</v>
      </c>
      <c r="B49" s="11">
        <f>SUM(B50:B51)</f>
        <v>0</v>
      </c>
      <c r="C49" s="11">
        <f>SUM(C50:C51)</f>
        <v>0</v>
      </c>
      <c r="D49" s="8" t="s">
        <v>99</v>
      </c>
      <c r="E49" s="9">
        <f>E50</f>
        <v>548613.54</v>
      </c>
      <c r="F49" s="9">
        <f>F50</f>
        <v>500515.87</v>
      </c>
    </row>
    <row r="50" spans="1:6" s="2" customFormat="1" ht="17.100000000000001" customHeight="1" x14ac:dyDescent="0.25">
      <c r="A50" s="13" t="s">
        <v>100</v>
      </c>
      <c r="B50" s="14">
        <v>189042.21</v>
      </c>
      <c r="C50" s="14">
        <v>189042.21</v>
      </c>
      <c r="D50" s="10" t="s">
        <v>101</v>
      </c>
      <c r="E50" s="11">
        <f>SUM(E51:E56)</f>
        <v>548613.54</v>
      </c>
      <c r="F50" s="11">
        <f>SUM(F51:F56)</f>
        <v>500515.87</v>
      </c>
    </row>
    <row r="51" spans="1:6" s="2" customFormat="1" ht="17.100000000000001" customHeight="1" x14ac:dyDescent="0.25">
      <c r="A51" s="13" t="s">
        <v>102</v>
      </c>
      <c r="B51" s="14">
        <v>-189042.21</v>
      </c>
      <c r="C51" s="14">
        <v>-189042.21</v>
      </c>
      <c r="D51" s="13" t="s">
        <v>103</v>
      </c>
      <c r="E51" s="14">
        <v>3357.85</v>
      </c>
      <c r="F51" s="14">
        <v>2442.84</v>
      </c>
    </row>
    <row r="52" spans="1:6" s="12" customFormat="1" ht="17.100000000000001" customHeight="1" x14ac:dyDescent="0.25">
      <c r="A52" s="10" t="s">
        <v>104</v>
      </c>
      <c r="B52" s="11">
        <f>SUM(B53:B54)</f>
        <v>186.97000000000116</v>
      </c>
      <c r="C52" s="11">
        <f>SUM(C53:C54)</f>
        <v>239.26000000000204</v>
      </c>
      <c r="D52" s="13" t="s">
        <v>105</v>
      </c>
      <c r="E52" s="14">
        <v>3564</v>
      </c>
      <c r="F52" s="14">
        <v>0</v>
      </c>
    </row>
    <row r="53" spans="1:6" s="2" customFormat="1" ht="17.100000000000001" customHeight="1" x14ac:dyDescent="0.25">
      <c r="A53" s="13" t="s">
        <v>106</v>
      </c>
      <c r="B53" s="14">
        <v>33668.35</v>
      </c>
      <c r="C53" s="14">
        <v>33668.35</v>
      </c>
      <c r="D53" s="13" t="s">
        <v>107</v>
      </c>
      <c r="E53" s="14">
        <v>1182.3</v>
      </c>
      <c r="F53" s="14">
        <v>984.36</v>
      </c>
    </row>
    <row r="54" spans="1:6" s="2" customFormat="1" ht="17.100000000000001" customHeight="1" x14ac:dyDescent="0.25">
      <c r="A54" s="13" t="s">
        <v>108</v>
      </c>
      <c r="B54" s="14">
        <v>-33481.379999999997</v>
      </c>
      <c r="C54" s="14">
        <v>-33429.089999999997</v>
      </c>
      <c r="D54" s="13" t="s">
        <v>109</v>
      </c>
      <c r="E54" s="14">
        <v>70332.37</v>
      </c>
      <c r="F54" s="14">
        <v>49531.42</v>
      </c>
    </row>
    <row r="55" spans="1:6" s="12" customFormat="1" ht="17.100000000000001" customHeight="1" x14ac:dyDescent="0.25">
      <c r="A55" s="10" t="s">
        <v>110</v>
      </c>
      <c r="B55" s="11">
        <f>SUM(B56:B57)</f>
        <v>45246.429999999993</v>
      </c>
      <c r="C55" s="11">
        <f>SUM(C56:C57)</f>
        <v>34938.559999999969</v>
      </c>
      <c r="D55" s="13" t="s">
        <v>111</v>
      </c>
      <c r="E55" s="14">
        <v>133845.88</v>
      </c>
      <c r="F55" s="14">
        <v>133076.76999999999</v>
      </c>
    </row>
    <row r="56" spans="1:6" s="2" customFormat="1" ht="17.100000000000001" customHeight="1" x14ac:dyDescent="0.25">
      <c r="A56" s="13" t="s">
        <v>112</v>
      </c>
      <c r="B56" s="14">
        <v>312276.95</v>
      </c>
      <c r="C56" s="14">
        <v>282272.48</v>
      </c>
      <c r="D56" s="13" t="s">
        <v>113</v>
      </c>
      <c r="E56" s="14">
        <v>336331.14</v>
      </c>
      <c r="F56" s="14">
        <v>314480.48</v>
      </c>
    </row>
    <row r="57" spans="1:6" s="2" customFormat="1" ht="17.100000000000001" customHeight="1" x14ac:dyDescent="0.25">
      <c r="A57" s="13" t="s">
        <v>114</v>
      </c>
      <c r="B57" s="14">
        <v>-267030.52</v>
      </c>
      <c r="C57" s="14">
        <v>-247333.92</v>
      </c>
      <c r="D57" s="8" t="s">
        <v>115</v>
      </c>
      <c r="E57" s="9">
        <f>E58+E62</f>
        <v>1672856.41</v>
      </c>
      <c r="F57" s="9">
        <f>F58+F62</f>
        <v>1773475.5699999998</v>
      </c>
    </row>
    <row r="58" spans="1:6" s="7" customFormat="1" ht="17.100000000000001" customHeight="1" x14ac:dyDescent="0.25">
      <c r="A58" s="8" t="s">
        <v>116</v>
      </c>
      <c r="B58" s="9">
        <f>B59+B62+B65</f>
        <v>19435.810000000001</v>
      </c>
      <c r="C58" s="9">
        <f>C59+C62+C65</f>
        <v>27172.350000000006</v>
      </c>
      <c r="D58" s="10" t="s">
        <v>117</v>
      </c>
      <c r="E58" s="11">
        <f>SUM(E59:E61)</f>
        <v>265246.46000000002</v>
      </c>
      <c r="F58" s="11">
        <f>SUM(F59:F61)</f>
        <v>258418.92</v>
      </c>
    </row>
    <row r="59" spans="1:6" s="12" customFormat="1" ht="17.100000000000001" customHeight="1" x14ac:dyDescent="0.25">
      <c r="A59" s="10" t="s">
        <v>118</v>
      </c>
      <c r="B59" s="11">
        <f>SUM(B60:B61)</f>
        <v>18792.330000000002</v>
      </c>
      <c r="C59" s="11">
        <f>SUM(C60:C61)</f>
        <v>26865.630000000005</v>
      </c>
      <c r="D59" s="13" t="s">
        <v>119</v>
      </c>
      <c r="E59" s="14">
        <v>90819.73</v>
      </c>
      <c r="F59" s="14">
        <v>90515.82</v>
      </c>
    </row>
    <row r="60" spans="1:6" s="2" customFormat="1" ht="17.100000000000001" customHeight="1" x14ac:dyDescent="0.25">
      <c r="A60" s="13" t="s">
        <v>120</v>
      </c>
      <c r="B60" s="14">
        <v>91804.32</v>
      </c>
      <c r="C60" s="14">
        <v>91804.32</v>
      </c>
      <c r="D60" s="13" t="s">
        <v>121</v>
      </c>
      <c r="E60" s="14">
        <v>174636.23</v>
      </c>
      <c r="F60" s="14">
        <v>168059.7</v>
      </c>
    </row>
    <row r="61" spans="1:6" s="2" customFormat="1" ht="17.100000000000001" customHeight="1" x14ac:dyDescent="0.25">
      <c r="A61" s="13" t="s">
        <v>122</v>
      </c>
      <c r="B61" s="14">
        <v>-73011.990000000005</v>
      </c>
      <c r="C61" s="14">
        <v>-64938.69</v>
      </c>
      <c r="D61" s="13" t="s">
        <v>123</v>
      </c>
      <c r="E61" s="14">
        <v>-209.5</v>
      </c>
      <c r="F61" s="14">
        <v>-156.6</v>
      </c>
    </row>
    <row r="62" spans="1:6" s="12" customFormat="1" ht="17.100000000000001" customHeight="1" x14ac:dyDescent="0.25">
      <c r="A62" s="10" t="s">
        <v>124</v>
      </c>
      <c r="B62" s="11">
        <f>SUM(B63:B64)</f>
        <v>0</v>
      </c>
      <c r="C62" s="11">
        <f>SUM(C63:C64)</f>
        <v>0</v>
      </c>
      <c r="D62" s="10" t="s">
        <v>125</v>
      </c>
      <c r="E62" s="11">
        <f>SUM(E63:E67)</f>
        <v>1407609.95</v>
      </c>
      <c r="F62" s="11">
        <f>SUM(F63:F67)</f>
        <v>1515056.65</v>
      </c>
    </row>
    <row r="63" spans="1:6" s="2" customFormat="1" ht="17.100000000000001" customHeight="1" x14ac:dyDescent="0.25">
      <c r="A63" s="13" t="s">
        <v>126</v>
      </c>
      <c r="B63" s="14">
        <v>146497.99</v>
      </c>
      <c r="C63" s="14">
        <f>B63</f>
        <v>146497.99</v>
      </c>
      <c r="D63" s="13" t="s">
        <v>127</v>
      </c>
      <c r="E63" s="14">
        <v>6882.38</v>
      </c>
      <c r="F63" s="14">
        <v>5978.26</v>
      </c>
    </row>
    <row r="64" spans="1:6" s="2" customFormat="1" ht="17.100000000000001" customHeight="1" x14ac:dyDescent="0.25">
      <c r="A64" s="13" t="s">
        <v>128</v>
      </c>
      <c r="B64" s="14">
        <v>-146497.99</v>
      </c>
      <c r="C64" s="14">
        <f>B64</f>
        <v>-146497.99</v>
      </c>
      <c r="D64" s="13" t="s">
        <v>129</v>
      </c>
      <c r="E64" s="14">
        <v>3016.41</v>
      </c>
      <c r="F64" s="14">
        <v>501.97</v>
      </c>
    </row>
    <row r="65" spans="1:6" s="7" customFormat="1" ht="17.100000000000001" customHeight="1" x14ac:dyDescent="0.25">
      <c r="A65" s="10" t="s">
        <v>130</v>
      </c>
      <c r="B65" s="11">
        <f>SUM(B66:B67)</f>
        <v>643.48000000000025</v>
      </c>
      <c r="C65" s="11">
        <f>SUM(C66:C67)</f>
        <v>306.72000000000003</v>
      </c>
      <c r="D65" s="13" t="s">
        <v>131</v>
      </c>
      <c r="E65" s="14">
        <v>287088.68</v>
      </c>
      <c r="F65" s="14">
        <v>274053.03000000003</v>
      </c>
    </row>
    <row r="66" spans="1:6" s="12" customFormat="1" ht="17.100000000000001" customHeight="1" x14ac:dyDescent="0.25">
      <c r="A66" s="13" t="s">
        <v>132</v>
      </c>
      <c r="B66" s="14">
        <v>2224.8000000000002</v>
      </c>
      <c r="C66" s="14">
        <v>1810</v>
      </c>
      <c r="D66" s="13" t="s">
        <v>133</v>
      </c>
      <c r="E66" s="14">
        <v>0</v>
      </c>
      <c r="F66" s="14">
        <v>194246.31</v>
      </c>
    </row>
    <row r="67" spans="1:6" s="2" customFormat="1" ht="17.100000000000001" customHeight="1" x14ac:dyDescent="0.25">
      <c r="A67" s="13" t="s">
        <v>134</v>
      </c>
      <c r="B67" s="14">
        <v>-1581.32</v>
      </c>
      <c r="C67" s="14">
        <v>-1503.28</v>
      </c>
      <c r="D67" s="13" t="s">
        <v>135</v>
      </c>
      <c r="E67" s="14">
        <v>1110622.48</v>
      </c>
      <c r="F67" s="14">
        <v>1040277.08</v>
      </c>
    </row>
    <row r="68" spans="1:6" s="7" customFormat="1" ht="17.100000000000001" customHeight="1" x14ac:dyDescent="0.25">
      <c r="A68" s="8" t="s">
        <v>136</v>
      </c>
      <c r="B68" s="9">
        <f>B69</f>
        <v>1406594.36</v>
      </c>
      <c r="C68" s="9">
        <f>C69</f>
        <v>1315866.8899999999</v>
      </c>
      <c r="D68" s="3" t="s">
        <v>137</v>
      </c>
      <c r="E68" s="4">
        <f>E69</f>
        <v>4785085.16</v>
      </c>
      <c r="F68" s="4">
        <f>F69</f>
        <v>5020758.7700000005</v>
      </c>
    </row>
    <row r="69" spans="1:6" s="7" customFormat="1" ht="17.100000000000001" customHeight="1" x14ac:dyDescent="0.25">
      <c r="A69" s="10" t="s">
        <v>138</v>
      </c>
      <c r="B69" s="11">
        <f>B70</f>
        <v>1406594.36</v>
      </c>
      <c r="C69" s="11">
        <f>C70</f>
        <v>1315866.8899999999</v>
      </c>
      <c r="D69" s="5" t="s">
        <v>139</v>
      </c>
      <c r="E69" s="6">
        <f>E70</f>
        <v>4785085.16</v>
      </c>
      <c r="F69" s="6">
        <f>F70</f>
        <v>5020758.7700000005</v>
      </c>
    </row>
    <row r="70" spans="1:6" s="12" customFormat="1" ht="17.100000000000001" customHeight="1" x14ac:dyDescent="0.25">
      <c r="A70" s="13" t="s">
        <v>140</v>
      </c>
      <c r="B70" s="14">
        <v>1406594.36</v>
      </c>
      <c r="C70" s="14">
        <v>1315866.8899999999</v>
      </c>
      <c r="D70" s="8" t="s">
        <v>141</v>
      </c>
      <c r="E70" s="9">
        <f>E71+E74</f>
        <v>4785085.16</v>
      </c>
      <c r="F70" s="9">
        <f>F71+F74</f>
        <v>5020758.7700000005</v>
      </c>
    </row>
    <row r="71" spans="1:6" s="2" customFormat="1" ht="17.100000000000001" customHeight="1" x14ac:dyDescent="0.25">
      <c r="A71" s="5" t="s">
        <v>142</v>
      </c>
      <c r="B71" s="6">
        <f>B72</f>
        <v>4700730.09</v>
      </c>
      <c r="C71" s="6">
        <f>C72</f>
        <v>4467867.12</v>
      </c>
      <c r="D71" s="10" t="s">
        <v>143</v>
      </c>
      <c r="E71" s="11">
        <f>SUM(E72:E73)</f>
        <v>328201.92000000004</v>
      </c>
      <c r="F71" s="11">
        <f>SUM(F72:F73)</f>
        <v>319783.69999999995</v>
      </c>
    </row>
    <row r="72" spans="1:6" s="12" customFormat="1" ht="17.100000000000001" customHeight="1" x14ac:dyDescent="0.25">
      <c r="A72" s="8" t="s">
        <v>144</v>
      </c>
      <c r="B72" s="9">
        <f>B73+B77</f>
        <v>4700730.09</v>
      </c>
      <c r="C72" s="9">
        <f>C73+C77</f>
        <v>4467867.12</v>
      </c>
      <c r="D72" s="13" t="s">
        <v>145</v>
      </c>
      <c r="E72" s="14">
        <v>5006.5200000000004</v>
      </c>
      <c r="F72" s="14">
        <v>1112.1600000000001</v>
      </c>
    </row>
    <row r="73" spans="1:6" s="2" customFormat="1" ht="17.100000000000001" customHeight="1" x14ac:dyDescent="0.25">
      <c r="A73" s="10" t="s">
        <v>146</v>
      </c>
      <c r="B73" s="11">
        <f>SUM(B74:B76)</f>
        <v>3758.2</v>
      </c>
      <c r="C73" s="11">
        <f>SUM(C74:C76)</f>
        <v>3758.2</v>
      </c>
      <c r="D73" s="13" t="s">
        <v>147</v>
      </c>
      <c r="E73" s="14">
        <v>323195.40000000002</v>
      </c>
      <c r="F73" s="14">
        <v>318671.53999999998</v>
      </c>
    </row>
    <row r="74" spans="1:6" s="12" customFormat="1" ht="17.100000000000001" customHeight="1" x14ac:dyDescent="0.25">
      <c r="A74" s="13" t="s">
        <v>148</v>
      </c>
      <c r="B74" s="14">
        <v>1549.2</v>
      </c>
      <c r="C74" s="14">
        <v>1549.2</v>
      </c>
      <c r="D74" s="10" t="s">
        <v>149</v>
      </c>
      <c r="E74" s="11">
        <f>E75</f>
        <v>4456883.24</v>
      </c>
      <c r="F74" s="11">
        <f>F75</f>
        <v>4700975.07</v>
      </c>
    </row>
    <row r="75" spans="1:6" s="12" customFormat="1" ht="17.100000000000001" customHeight="1" x14ac:dyDescent="0.25">
      <c r="A75" s="13" t="s">
        <v>150</v>
      </c>
      <c r="B75" s="14">
        <v>169</v>
      </c>
      <c r="C75" s="14">
        <v>169</v>
      </c>
      <c r="D75" s="13" t="s">
        <v>151</v>
      </c>
      <c r="E75" s="14">
        <v>4456883.24</v>
      </c>
      <c r="F75" s="14">
        <v>4700975.07</v>
      </c>
    </row>
    <row r="76" spans="1:6" s="12" customFormat="1" ht="17.100000000000001" customHeight="1" x14ac:dyDescent="0.25">
      <c r="A76" s="13" t="s">
        <v>152</v>
      </c>
      <c r="B76" s="14">
        <v>2040</v>
      </c>
      <c r="C76" s="14">
        <v>2040</v>
      </c>
      <c r="D76" s="13"/>
      <c r="E76" s="14"/>
      <c r="F76" s="14"/>
    </row>
    <row r="77" spans="1:6" s="2" customFormat="1" ht="17.100000000000001" customHeight="1" x14ac:dyDescent="0.25">
      <c r="A77" s="10" t="s">
        <v>153</v>
      </c>
      <c r="B77" s="11">
        <f>B78</f>
        <v>4696971.8899999997</v>
      </c>
      <c r="C77" s="11">
        <f>C78</f>
        <v>4464108.92</v>
      </c>
      <c r="D77" s="13"/>
      <c r="E77" s="14"/>
      <c r="F77" s="14"/>
    </row>
    <row r="78" spans="1:6" s="2" customFormat="1" ht="17.100000000000001" customHeight="1" x14ac:dyDescent="0.25">
      <c r="A78" s="13" t="s">
        <v>154</v>
      </c>
      <c r="B78" s="14">
        <v>4696971.8899999997</v>
      </c>
      <c r="C78" s="14">
        <v>4464108.92</v>
      </c>
      <c r="D78" s="13"/>
      <c r="E78" s="14"/>
      <c r="F78" s="14"/>
    </row>
    <row r="79" spans="1:6" s="12" customFormat="1" ht="17.100000000000001" customHeight="1" x14ac:dyDescent="0.25">
      <c r="A79" s="3" t="s">
        <v>155</v>
      </c>
      <c r="B79" s="4">
        <f>B80+B90+B112</f>
        <v>4728823.6400000006</v>
      </c>
      <c r="C79" s="4">
        <f>C80+C90+C112</f>
        <v>4788274.84</v>
      </c>
      <c r="D79" s="13"/>
      <c r="E79" s="14"/>
      <c r="F79" s="14"/>
    </row>
    <row r="80" spans="1:6" s="2" customFormat="1" ht="17.100000000000001" customHeight="1" x14ac:dyDescent="0.25">
      <c r="A80" s="5" t="s">
        <v>156</v>
      </c>
      <c r="B80" s="6">
        <f>B81</f>
        <v>53029.77</v>
      </c>
      <c r="C80" s="6">
        <f>C81</f>
        <v>99146.25</v>
      </c>
      <c r="D80" s="13"/>
      <c r="E80" s="14"/>
      <c r="F80" s="14"/>
    </row>
    <row r="81" spans="1:6" s="2" customFormat="1" ht="17.100000000000001" customHeight="1" x14ac:dyDescent="0.25">
      <c r="A81" s="8" t="s">
        <v>157</v>
      </c>
      <c r="B81" s="9">
        <f>B82</f>
        <v>53029.77</v>
      </c>
      <c r="C81" s="9">
        <f>C82</f>
        <v>99146.25</v>
      </c>
      <c r="D81" s="13"/>
      <c r="E81" s="14"/>
      <c r="F81" s="14"/>
    </row>
    <row r="82" spans="1:6" s="2" customFormat="1" ht="17.100000000000001" customHeight="1" x14ac:dyDescent="0.25">
      <c r="A82" s="10" t="s">
        <v>158</v>
      </c>
      <c r="B82" s="11">
        <f>SUM(B83:B89)</f>
        <v>53029.77</v>
      </c>
      <c r="C82" s="11">
        <f>SUM(C83:C89)</f>
        <v>99146.25</v>
      </c>
      <c r="D82" s="13"/>
      <c r="E82" s="14"/>
      <c r="F82" s="14"/>
    </row>
    <row r="83" spans="1:6" s="2" customFormat="1" ht="17.100000000000001" customHeight="1" x14ac:dyDescent="0.25">
      <c r="A83" s="13" t="s">
        <v>159</v>
      </c>
      <c r="B83" s="14">
        <v>1481.47</v>
      </c>
      <c r="C83" s="14">
        <v>3464.34</v>
      </c>
      <c r="D83" s="13"/>
      <c r="E83" s="14"/>
      <c r="F83" s="14"/>
    </row>
    <row r="84" spans="1:6" s="2" customFormat="1" ht="17.100000000000001" customHeight="1" x14ac:dyDescent="0.25">
      <c r="A84" s="13" t="s">
        <v>160</v>
      </c>
      <c r="B84" s="14">
        <v>9212.49</v>
      </c>
      <c r="C84" s="14">
        <v>7203.85</v>
      </c>
      <c r="D84" s="13"/>
      <c r="E84" s="14"/>
      <c r="F84" s="14"/>
    </row>
    <row r="85" spans="1:6" s="2" customFormat="1" ht="17.100000000000001" customHeight="1" x14ac:dyDescent="0.25">
      <c r="A85" s="13" t="s">
        <v>161</v>
      </c>
      <c r="B85" s="14">
        <v>6897.17</v>
      </c>
      <c r="C85" s="14">
        <v>6484.3</v>
      </c>
      <c r="D85" s="13"/>
      <c r="E85" s="14"/>
      <c r="F85" s="14"/>
    </row>
    <row r="86" spans="1:6" s="2" customFormat="1" ht="17.100000000000001" customHeight="1" x14ac:dyDescent="0.25">
      <c r="A86" s="13" t="s">
        <v>162</v>
      </c>
      <c r="B86" s="14">
        <v>5837.02</v>
      </c>
      <c r="C86" s="14">
        <v>7031.68</v>
      </c>
      <c r="D86" s="13"/>
      <c r="E86" s="14"/>
      <c r="F86" s="14"/>
    </row>
    <row r="87" spans="1:6" s="7" customFormat="1" ht="17.100000000000001" customHeight="1" x14ac:dyDescent="0.25">
      <c r="A87" s="13" t="s">
        <v>163</v>
      </c>
      <c r="B87" s="14">
        <v>5332.76</v>
      </c>
      <c r="C87" s="14">
        <v>6587.59</v>
      </c>
      <c r="D87" s="13"/>
      <c r="E87" s="14"/>
      <c r="F87" s="14"/>
    </row>
    <row r="88" spans="1:6" s="12" customFormat="1" ht="17.100000000000001" customHeight="1" x14ac:dyDescent="0.25">
      <c r="A88" s="13" t="s">
        <v>164</v>
      </c>
      <c r="B88" s="14">
        <v>4084.64</v>
      </c>
      <c r="C88" s="14">
        <v>6984.01</v>
      </c>
      <c r="D88" s="13"/>
      <c r="E88" s="14"/>
      <c r="F88" s="14"/>
    </row>
    <row r="89" spans="1:6" s="12" customFormat="1" ht="17.100000000000001" customHeight="1" x14ac:dyDescent="0.25">
      <c r="A89" s="13" t="s">
        <v>165</v>
      </c>
      <c r="B89" s="14">
        <v>20184.22</v>
      </c>
      <c r="C89" s="14">
        <v>61390.48</v>
      </c>
      <c r="D89" s="13"/>
      <c r="E89" s="14"/>
      <c r="F89" s="14"/>
    </row>
    <row r="90" spans="1:6" s="12" customFormat="1" ht="17.100000000000001" customHeight="1" x14ac:dyDescent="0.25">
      <c r="A90" s="5" t="s">
        <v>166</v>
      </c>
      <c r="B90" s="6">
        <f>B91+B101+B105+B109</f>
        <v>2699884.93</v>
      </c>
      <c r="C90" s="6">
        <f>C91+C101+C105+C109</f>
        <v>2630954.16</v>
      </c>
      <c r="D90" s="13"/>
      <c r="E90" s="14"/>
      <c r="F90" s="14"/>
    </row>
    <row r="91" spans="1:6" s="2" customFormat="1" ht="17.100000000000001" customHeight="1" x14ac:dyDescent="0.25">
      <c r="A91" s="8" t="s">
        <v>167</v>
      </c>
      <c r="B91" s="9">
        <f>B92+B94+B99</f>
        <v>1739533.7200000002</v>
      </c>
      <c r="C91" s="9">
        <f>C92+C94+C99</f>
        <v>1627377.02</v>
      </c>
      <c r="D91" s="13"/>
      <c r="E91" s="14"/>
      <c r="F91" s="14"/>
    </row>
    <row r="92" spans="1:6" s="2" customFormat="1" ht="17.100000000000001" customHeight="1" x14ac:dyDescent="0.25">
      <c r="A92" s="10" t="s">
        <v>168</v>
      </c>
      <c r="B92" s="11">
        <f>B93</f>
        <v>655725.66</v>
      </c>
      <c r="C92" s="11">
        <f>C93</f>
        <v>678187.74</v>
      </c>
      <c r="D92" s="13"/>
      <c r="E92" s="14"/>
      <c r="F92" s="14"/>
    </row>
    <row r="93" spans="1:6" s="2" customFormat="1" ht="17.100000000000001" customHeight="1" x14ac:dyDescent="0.25">
      <c r="A93" s="13" t="s">
        <v>169</v>
      </c>
      <c r="B93" s="14">
        <v>655725.66</v>
      </c>
      <c r="C93" s="14">
        <v>678187.74</v>
      </c>
      <c r="D93" s="13"/>
      <c r="E93" s="14"/>
      <c r="F93" s="14"/>
    </row>
    <row r="94" spans="1:6" s="12" customFormat="1" ht="17.100000000000001" customHeight="1" x14ac:dyDescent="0.25">
      <c r="A94" s="10" t="s">
        <v>170</v>
      </c>
      <c r="B94" s="11">
        <f>SUM(B95:B98)</f>
        <v>540727.10000000009</v>
      </c>
      <c r="C94" s="11">
        <f>SUM(C95:C98)</f>
        <v>393833.06</v>
      </c>
      <c r="D94" s="13"/>
      <c r="E94" s="14"/>
      <c r="F94" s="14"/>
    </row>
    <row r="95" spans="1:6" s="12" customFormat="1" ht="17.100000000000001" customHeight="1" x14ac:dyDescent="0.25">
      <c r="A95" s="13" t="s">
        <v>171</v>
      </c>
      <c r="B95" s="14">
        <v>7500</v>
      </c>
      <c r="C95" s="14">
        <v>5875.57</v>
      </c>
      <c r="D95" s="13"/>
      <c r="E95" s="14"/>
      <c r="F95" s="14"/>
    </row>
    <row r="96" spans="1:6" s="2" customFormat="1" ht="17.100000000000001" customHeight="1" x14ac:dyDescent="0.25">
      <c r="A96" s="13" t="s">
        <v>172</v>
      </c>
      <c r="B96" s="14">
        <v>520424.15</v>
      </c>
      <c r="C96" s="14">
        <v>375568.32</v>
      </c>
      <c r="D96" s="13"/>
      <c r="E96" s="14"/>
      <c r="F96" s="14"/>
    </row>
    <row r="97" spans="1:6" s="2" customFormat="1" ht="17.100000000000001" customHeight="1" x14ac:dyDescent="0.25">
      <c r="A97" s="13" t="s">
        <v>173</v>
      </c>
      <c r="B97" s="14">
        <v>11692.17</v>
      </c>
      <c r="C97" s="14">
        <v>11692.17</v>
      </c>
      <c r="D97" s="13"/>
      <c r="E97" s="14"/>
      <c r="F97" s="14"/>
    </row>
    <row r="98" spans="1:6" s="2" customFormat="1" ht="17.100000000000001" customHeight="1" x14ac:dyDescent="0.25">
      <c r="A98" s="13" t="s">
        <v>174</v>
      </c>
      <c r="B98" s="14">
        <v>1110.78</v>
      </c>
      <c r="C98" s="14">
        <v>697</v>
      </c>
      <c r="D98" s="13"/>
      <c r="E98" s="14"/>
      <c r="F98" s="14"/>
    </row>
    <row r="99" spans="1:6" s="12" customFormat="1" ht="17.100000000000001" customHeight="1" x14ac:dyDescent="0.25">
      <c r="A99" s="10" t="s">
        <v>175</v>
      </c>
      <c r="B99" s="11">
        <f>SUM(B100:B100)</f>
        <v>543080.95999999996</v>
      </c>
      <c r="C99" s="11">
        <f>SUM(C100:C100)</f>
        <v>555356.22</v>
      </c>
      <c r="D99" s="13"/>
      <c r="E99" s="14"/>
      <c r="F99" s="14"/>
    </row>
    <row r="100" spans="1:6" s="15" customFormat="1" ht="17.100000000000001" customHeight="1" x14ac:dyDescent="0.25">
      <c r="A100" s="13" t="s">
        <v>169</v>
      </c>
      <c r="B100" s="14">
        <v>543080.95999999996</v>
      </c>
      <c r="C100" s="14">
        <v>555356.22</v>
      </c>
      <c r="D100" s="13"/>
      <c r="E100" s="14"/>
      <c r="F100" s="14"/>
    </row>
    <row r="101" spans="1:6" s="15" customFormat="1" ht="17.100000000000001" customHeight="1" x14ac:dyDescent="0.25">
      <c r="A101" s="8" t="s">
        <v>176</v>
      </c>
      <c r="B101" s="9">
        <f>B102</f>
        <v>31837.27</v>
      </c>
      <c r="C101" s="9">
        <f>C102</f>
        <v>65753.289999999994</v>
      </c>
      <c r="D101" s="13"/>
      <c r="E101" s="14"/>
      <c r="F101" s="14"/>
    </row>
    <row r="102" spans="1:6" s="16" customFormat="1" ht="17.100000000000001" customHeight="1" x14ac:dyDescent="0.25">
      <c r="A102" s="10" t="s">
        <v>177</v>
      </c>
      <c r="B102" s="11">
        <f>SUM(B103:B104)</f>
        <v>31837.27</v>
      </c>
      <c r="C102" s="11">
        <f>SUM(C103:C104)</f>
        <v>65753.289999999994</v>
      </c>
      <c r="D102" s="13"/>
      <c r="E102" s="14"/>
      <c r="F102" s="14"/>
    </row>
    <row r="103" spans="1:6" s="17" customFormat="1" ht="17.100000000000001" customHeight="1" x14ac:dyDescent="0.25">
      <c r="A103" s="13" t="s">
        <v>178</v>
      </c>
      <c r="B103" s="14">
        <v>237.57</v>
      </c>
      <c r="C103" s="14">
        <v>117.61</v>
      </c>
      <c r="D103" s="13"/>
      <c r="E103" s="14"/>
      <c r="F103" s="14"/>
    </row>
    <row r="104" spans="1:6" s="15" customFormat="1" ht="17.100000000000001" customHeight="1" x14ac:dyDescent="0.25">
      <c r="A104" s="13" t="s">
        <v>179</v>
      </c>
      <c r="B104" s="14">
        <v>31599.7</v>
      </c>
      <c r="C104" s="14">
        <v>65635.679999999993</v>
      </c>
      <c r="D104" s="13"/>
      <c r="E104" s="14"/>
      <c r="F104" s="14"/>
    </row>
    <row r="105" spans="1:6" s="16" customFormat="1" ht="17.100000000000001" customHeight="1" x14ac:dyDescent="0.25">
      <c r="A105" s="8" t="s">
        <v>180</v>
      </c>
      <c r="B105" s="9">
        <f>B106</f>
        <v>903011.61</v>
      </c>
      <c r="C105" s="9">
        <f>C106</f>
        <v>905237.80999999994</v>
      </c>
      <c r="D105" s="13"/>
      <c r="E105" s="14"/>
      <c r="F105" s="14"/>
    </row>
    <row r="106" spans="1:6" s="17" customFormat="1" ht="17.100000000000001" customHeight="1" x14ac:dyDescent="0.25">
      <c r="A106" s="10" t="s">
        <v>181</v>
      </c>
      <c r="B106" s="11">
        <f>SUM(B107:B108)</f>
        <v>903011.61</v>
      </c>
      <c r="C106" s="11">
        <f>SUM(C107:C108)</f>
        <v>905237.80999999994</v>
      </c>
      <c r="D106" s="13"/>
      <c r="E106" s="14"/>
      <c r="F106" s="14"/>
    </row>
    <row r="107" spans="1:6" s="15" customFormat="1" ht="17.100000000000001" customHeight="1" x14ac:dyDescent="0.25">
      <c r="A107" s="13" t="s">
        <v>182</v>
      </c>
      <c r="B107" s="14">
        <v>0</v>
      </c>
      <c r="C107" s="14">
        <v>503.11</v>
      </c>
      <c r="D107" s="13"/>
      <c r="E107" s="14"/>
      <c r="F107" s="14"/>
    </row>
    <row r="108" spans="1:6" s="16" customFormat="1" ht="17.100000000000001" customHeight="1" x14ac:dyDescent="0.25">
      <c r="A108" s="13" t="s">
        <v>183</v>
      </c>
      <c r="B108" s="14">
        <v>903011.61</v>
      </c>
      <c r="C108" s="14">
        <v>904734.7</v>
      </c>
      <c r="D108" s="13"/>
      <c r="E108" s="14"/>
      <c r="F108" s="14"/>
    </row>
    <row r="109" spans="1:6" s="16" customFormat="1" ht="17.100000000000001" customHeight="1" x14ac:dyDescent="0.25">
      <c r="A109" s="8" t="s">
        <v>184</v>
      </c>
      <c r="B109" s="9">
        <f>B110</f>
        <v>25502.33</v>
      </c>
      <c r="C109" s="9">
        <f>C110</f>
        <v>32586.04</v>
      </c>
      <c r="D109" s="13"/>
      <c r="E109" s="14"/>
      <c r="F109" s="14"/>
    </row>
    <row r="110" spans="1:6" s="17" customFormat="1" ht="17.100000000000001" customHeight="1" x14ac:dyDescent="0.25">
      <c r="A110" s="10" t="s">
        <v>185</v>
      </c>
      <c r="B110" s="11">
        <f>B111</f>
        <v>25502.33</v>
      </c>
      <c r="C110" s="11">
        <f>C111</f>
        <v>32586.04</v>
      </c>
      <c r="D110" s="13"/>
      <c r="E110" s="14"/>
      <c r="F110" s="14"/>
    </row>
    <row r="111" spans="1:6" s="15" customFormat="1" ht="17.100000000000001" customHeight="1" x14ac:dyDescent="0.25">
      <c r="A111" s="13" t="s">
        <v>186</v>
      </c>
      <c r="B111" s="14">
        <v>25502.33</v>
      </c>
      <c r="C111" s="14">
        <v>32586.04</v>
      </c>
      <c r="D111" s="13"/>
      <c r="E111" s="14"/>
      <c r="F111" s="14"/>
    </row>
    <row r="112" spans="1:6" s="2" customFormat="1" ht="17.100000000000001" customHeight="1" x14ac:dyDescent="0.25">
      <c r="A112" s="5" t="s">
        <v>187</v>
      </c>
      <c r="B112" s="6">
        <f>B113</f>
        <v>1975908.94</v>
      </c>
      <c r="C112" s="6">
        <f>C113</f>
        <v>2058174.4300000002</v>
      </c>
      <c r="D112" s="13"/>
      <c r="E112" s="14"/>
      <c r="F112" s="14"/>
    </row>
    <row r="113" spans="1:6" s="7" customFormat="1" ht="17.100000000000001" customHeight="1" x14ac:dyDescent="0.25">
      <c r="A113" s="8" t="s">
        <v>188</v>
      </c>
      <c r="B113" s="9">
        <f>B114+B116</f>
        <v>1975908.94</v>
      </c>
      <c r="C113" s="9">
        <f>C114+C116</f>
        <v>2058174.4300000002</v>
      </c>
      <c r="D113" s="13"/>
      <c r="E113" s="14"/>
      <c r="F113" s="14"/>
    </row>
    <row r="114" spans="1:6" s="7" customFormat="1" ht="17.100000000000001" customHeight="1" x14ac:dyDescent="0.25">
      <c r="A114" s="10" t="s">
        <v>189</v>
      </c>
      <c r="B114" s="11">
        <f>B115</f>
        <v>1971993.3</v>
      </c>
      <c r="C114" s="11">
        <f>C115</f>
        <v>2054234.87</v>
      </c>
      <c r="D114" s="13"/>
      <c r="E114" s="14"/>
      <c r="F114" s="14"/>
    </row>
    <row r="115" spans="1:6" s="7" customFormat="1" ht="17.100000000000001" customHeight="1" x14ac:dyDescent="0.25">
      <c r="A115" s="13" t="s">
        <v>190</v>
      </c>
      <c r="B115" s="14">
        <v>1971993.3</v>
      </c>
      <c r="C115" s="14">
        <v>2054234.87</v>
      </c>
      <c r="D115" s="13"/>
      <c r="E115" s="14"/>
      <c r="F115" s="14"/>
    </row>
    <row r="116" spans="1:6" s="7" customFormat="1" ht="17.100000000000001" customHeight="1" x14ac:dyDescent="0.25">
      <c r="A116" s="10" t="s">
        <v>191</v>
      </c>
      <c r="B116" s="11">
        <f>SUM(B117:B118)</f>
        <v>3915.64</v>
      </c>
      <c r="C116" s="11">
        <f>SUM(C117:C118)</f>
        <v>3939.56</v>
      </c>
      <c r="D116" s="13"/>
      <c r="E116" s="14"/>
      <c r="F116" s="14"/>
    </row>
    <row r="117" spans="1:6" s="12" customFormat="1" ht="17.100000000000001" customHeight="1" x14ac:dyDescent="0.25">
      <c r="A117" s="13" t="s">
        <v>192</v>
      </c>
      <c r="B117" s="14">
        <v>3879.49</v>
      </c>
      <c r="C117" s="14">
        <v>3819.46</v>
      </c>
      <c r="D117" s="13"/>
      <c r="E117" s="14"/>
      <c r="F117" s="14"/>
    </row>
    <row r="118" spans="1:6" s="12" customFormat="1" ht="17.100000000000001" customHeight="1" x14ac:dyDescent="0.25">
      <c r="A118" s="13" t="s">
        <v>193</v>
      </c>
      <c r="B118" s="14">
        <v>36.15</v>
      </c>
      <c r="C118" s="14">
        <v>120.1</v>
      </c>
      <c r="D118" s="13"/>
      <c r="E118" s="14"/>
      <c r="F118" s="14"/>
    </row>
    <row r="119" spans="1:6" s="2" customFormat="1" ht="17.100000000000001" customHeight="1" x14ac:dyDescent="0.25">
      <c r="A119" s="3" t="s">
        <v>194</v>
      </c>
      <c r="B119" s="4">
        <f>B120</f>
        <v>188016.32</v>
      </c>
      <c r="C119" s="4">
        <f>C120</f>
        <v>62136.86</v>
      </c>
      <c r="D119" s="13"/>
      <c r="E119" s="14"/>
      <c r="F119" s="14"/>
    </row>
    <row r="120" spans="1:6" s="12" customFormat="1" ht="17.100000000000001" customHeight="1" x14ac:dyDescent="0.25">
      <c r="A120" s="5" t="s">
        <v>195</v>
      </c>
      <c r="B120" s="6">
        <f>B121</f>
        <v>188016.32</v>
      </c>
      <c r="C120" s="6">
        <f>C121</f>
        <v>62136.86</v>
      </c>
      <c r="D120" s="13"/>
      <c r="E120" s="14"/>
      <c r="F120" s="14"/>
    </row>
    <row r="121" spans="1:6" s="2" customFormat="1" ht="17.100000000000001" customHeight="1" x14ac:dyDescent="0.25">
      <c r="A121" s="8" t="s">
        <v>196</v>
      </c>
      <c r="B121" s="9">
        <f>B122+B124</f>
        <v>188016.32</v>
      </c>
      <c r="C121" s="9">
        <f>C122+C124</f>
        <v>62136.86</v>
      </c>
      <c r="D121" s="13"/>
      <c r="E121" s="14"/>
      <c r="F121" s="14"/>
    </row>
    <row r="122" spans="1:6" s="2" customFormat="1" ht="17.100000000000001" customHeight="1" x14ac:dyDescent="0.25">
      <c r="A122" s="10" t="s">
        <v>197</v>
      </c>
      <c r="B122" s="11">
        <f>B123</f>
        <v>12927.79</v>
      </c>
      <c r="C122" s="11">
        <f>C123</f>
        <v>17320.759999999998</v>
      </c>
      <c r="D122" s="13"/>
      <c r="E122" s="14"/>
      <c r="F122" s="14"/>
    </row>
    <row r="123" spans="1:6" s="2" customFormat="1" ht="17.100000000000001" customHeight="1" x14ac:dyDescent="0.25">
      <c r="A123" s="13" t="s">
        <v>198</v>
      </c>
      <c r="B123" s="14">
        <v>12927.79</v>
      </c>
      <c r="C123" s="14">
        <v>17320.759999999998</v>
      </c>
      <c r="D123" s="13"/>
      <c r="E123" s="14"/>
      <c r="F123" s="14"/>
    </row>
    <row r="124" spans="1:6" s="2" customFormat="1" ht="17.100000000000001" customHeight="1" x14ac:dyDescent="0.25">
      <c r="A124" s="10" t="s">
        <v>199</v>
      </c>
      <c r="B124" s="11">
        <f>B125</f>
        <v>175088.53</v>
      </c>
      <c r="C124" s="11">
        <f>C125</f>
        <v>44816.1</v>
      </c>
      <c r="D124" s="13"/>
      <c r="E124" s="14"/>
      <c r="F124" s="14"/>
    </row>
    <row r="125" spans="1:6" s="2" customFormat="1" ht="17.100000000000001" customHeight="1" x14ac:dyDescent="0.25">
      <c r="A125" s="13" t="s">
        <v>200</v>
      </c>
      <c r="B125" s="14">
        <v>175088.53</v>
      </c>
      <c r="C125" s="14">
        <v>44816.1</v>
      </c>
      <c r="D125" s="13"/>
      <c r="E125" s="14"/>
      <c r="F125" s="14"/>
    </row>
    <row r="126" spans="1:6" s="2" customFormat="1" ht="17.100000000000001" customHeight="1" x14ac:dyDescent="0.25">
      <c r="A126" s="3" t="s">
        <v>201</v>
      </c>
      <c r="B126" s="4">
        <f>B2+B79+B119</f>
        <v>52042090.100000001</v>
      </c>
      <c r="C126" s="4">
        <f>C2+C79+C119</f>
        <v>51779208.340000004</v>
      </c>
      <c r="D126" s="3" t="s">
        <v>202</v>
      </c>
      <c r="E126" s="4">
        <f>E2+E12+E68</f>
        <v>52042090.099999994</v>
      </c>
      <c r="F126" s="4">
        <f>F2+F12+F68</f>
        <v>51779208.340000004</v>
      </c>
    </row>
    <row r="127" spans="1:6" s="2" customFormat="1" ht="17.100000000000001" customHeight="1" x14ac:dyDescent="0.25">
      <c r="A127" s="15"/>
      <c r="B127" s="18"/>
      <c r="C127" s="18"/>
      <c r="D127" s="17"/>
      <c r="E127" s="19"/>
      <c r="F127" s="19"/>
    </row>
    <row r="128" spans="1:6" s="2" customFormat="1" ht="17.100000000000001" customHeight="1" x14ac:dyDescent="0.25">
      <c r="A128" s="15"/>
      <c r="B128" s="18"/>
      <c r="C128" s="18"/>
      <c r="D128" s="15"/>
      <c r="E128" s="20"/>
      <c r="F128" s="20"/>
    </row>
    <row r="129" spans="1:6" s="2" customFormat="1" ht="17.100000000000001" customHeight="1" x14ac:dyDescent="0.25">
      <c r="A129" s="15"/>
      <c r="B129" s="18"/>
      <c r="C129" s="18"/>
      <c r="D129" s="15"/>
      <c r="E129" s="20"/>
      <c r="F129" s="20"/>
    </row>
    <row r="130" spans="1:6" s="2" customFormat="1" ht="17.100000000000001" customHeight="1" x14ac:dyDescent="0.25">
      <c r="A130" s="15"/>
      <c r="B130" s="18"/>
      <c r="C130" s="18"/>
      <c r="D130" s="15"/>
      <c r="E130" s="20"/>
      <c r="F130" s="20"/>
    </row>
    <row r="131" spans="1:6" s="7" customFormat="1" ht="17.100000000000001" customHeight="1" x14ac:dyDescent="0.25">
      <c r="A131" s="15"/>
      <c r="B131" s="18"/>
      <c r="C131" s="18"/>
      <c r="D131" s="15"/>
      <c r="E131" s="20"/>
      <c r="F131" s="20"/>
    </row>
    <row r="132" spans="1:6" s="12" customFormat="1" ht="17.100000000000001" customHeight="1" x14ac:dyDescent="0.25">
      <c r="A132" s="2"/>
      <c r="B132" s="2"/>
      <c r="C132" s="2"/>
      <c r="D132" s="15"/>
      <c r="E132" s="20"/>
      <c r="F132" s="20"/>
    </row>
    <row r="133" spans="1:6" s="2" customFormat="1" ht="17.100000000000001" customHeight="1" x14ac:dyDescent="0.25">
      <c r="D133" s="15"/>
      <c r="E133" s="20"/>
      <c r="F133" s="20"/>
    </row>
    <row r="134" spans="1:6" s="12" customFormat="1" ht="17.100000000000001" customHeight="1" x14ac:dyDescent="0.25">
      <c r="A134" s="2"/>
      <c r="B134" s="2"/>
      <c r="C134" s="2"/>
      <c r="D134" s="15"/>
      <c r="E134" s="20"/>
      <c r="F134" s="20"/>
    </row>
    <row r="135" spans="1:6" s="2" customFormat="1" ht="17.100000000000001" customHeight="1" x14ac:dyDescent="0.25">
      <c r="A135" s="7"/>
      <c r="B135" s="7"/>
      <c r="C135" s="7"/>
      <c r="D135" s="16"/>
      <c r="E135" s="21"/>
      <c r="F135" s="21"/>
    </row>
    <row r="136" spans="1:6" s="2" customFormat="1" ht="17.100000000000001" customHeight="1" x14ac:dyDescent="0.25">
      <c r="A136" s="12"/>
      <c r="B136" s="12"/>
      <c r="C136" s="12"/>
      <c r="D136" s="16"/>
      <c r="E136" s="21"/>
      <c r="F136" s="21"/>
    </row>
    <row r="137" spans="1:6" s="12" customFormat="1" ht="17.100000000000001" customHeight="1" x14ac:dyDescent="0.25">
      <c r="A137" s="2"/>
      <c r="B137" s="2"/>
      <c r="C137" s="2"/>
      <c r="D137" s="17"/>
      <c r="E137" s="19"/>
      <c r="F137" s="19"/>
    </row>
    <row r="138" spans="1:6" s="2" customFormat="1" ht="17.100000000000001" customHeight="1" x14ac:dyDescent="0.25">
      <c r="A138" s="12"/>
      <c r="B138" s="12"/>
      <c r="C138" s="12"/>
      <c r="D138" s="15"/>
      <c r="E138" s="20"/>
      <c r="F138" s="20"/>
    </row>
    <row r="139" spans="1:6" s="7" customFormat="1" ht="17.100000000000001" customHeight="1" x14ac:dyDescent="0.25">
      <c r="A139" s="2"/>
      <c r="B139" s="2"/>
      <c r="C139" s="2"/>
      <c r="D139" s="17"/>
      <c r="E139" s="19"/>
      <c r="F139" s="19"/>
    </row>
    <row r="140" spans="1:6" s="12" customFormat="1" ht="17.100000000000001" customHeight="1" x14ac:dyDescent="0.25">
      <c r="A140" s="2"/>
      <c r="B140" s="2"/>
      <c r="C140" s="2"/>
      <c r="D140" s="15"/>
      <c r="E140" s="20"/>
      <c r="F140" s="20"/>
    </row>
    <row r="141" spans="1:6" s="2" customFormat="1" ht="17.100000000000001" customHeight="1" x14ac:dyDescent="0.25">
      <c r="A141" s="12"/>
      <c r="B141" s="12"/>
      <c r="C141" s="12"/>
      <c r="D141" s="15"/>
      <c r="E141" s="20"/>
      <c r="F141" s="20"/>
    </row>
    <row r="142" spans="1:6" s="2" customFormat="1" ht="17.100000000000001" customHeight="1" x14ac:dyDescent="0.25">
      <c r="D142" s="15"/>
      <c r="E142" s="20"/>
      <c r="F142" s="20"/>
    </row>
    <row r="143" spans="1:6" s="7" customFormat="1" ht="17.100000000000001" customHeight="1" x14ac:dyDescent="0.25">
      <c r="D143" s="17"/>
      <c r="E143" s="19"/>
      <c r="F143" s="19"/>
    </row>
    <row r="144" spans="1:6" s="7" customFormat="1" ht="17.100000000000001" customHeight="1" x14ac:dyDescent="0.25">
      <c r="A144" s="12"/>
      <c r="B144" s="12"/>
      <c r="C144" s="12"/>
      <c r="D144" s="15"/>
      <c r="E144" s="20"/>
      <c r="F144" s="20"/>
    </row>
    <row r="145" spans="1:6" s="12" customFormat="1" ht="17.100000000000001" customHeight="1" x14ac:dyDescent="0.25">
      <c r="A145" s="2"/>
      <c r="B145" s="2"/>
      <c r="C145" s="2"/>
      <c r="D145" s="16"/>
      <c r="E145" s="21"/>
      <c r="F145" s="21"/>
    </row>
    <row r="146" spans="1:6" s="2" customFormat="1" ht="17.100000000000001" customHeight="1" x14ac:dyDescent="0.25">
      <c r="D146" s="17"/>
      <c r="E146" s="19"/>
      <c r="F146" s="19"/>
    </row>
    <row r="147" spans="1:6" s="2" customFormat="1" ht="17.100000000000001" customHeight="1" x14ac:dyDescent="0.25">
      <c r="A147" s="7"/>
      <c r="B147" s="7"/>
      <c r="C147" s="7"/>
      <c r="D147" s="15"/>
      <c r="E147" s="20"/>
      <c r="F147" s="20"/>
    </row>
    <row r="148" spans="1:6" s="2" customFormat="1" ht="17.100000000000001" customHeight="1" x14ac:dyDescent="0.25">
      <c r="A148" s="7"/>
      <c r="B148" s="7"/>
      <c r="C148" s="7"/>
      <c r="D148" s="15"/>
      <c r="E148" s="15"/>
      <c r="F148" s="15"/>
    </row>
    <row r="149" spans="1:6" s="2" customFormat="1" ht="17.100000000000001" customHeight="1" x14ac:dyDescent="0.25">
      <c r="A149" s="12"/>
      <c r="B149" s="12"/>
      <c r="C149" s="12"/>
      <c r="D149" s="15"/>
      <c r="E149" s="15"/>
      <c r="F149" s="15"/>
    </row>
    <row r="150" spans="1:6" s="2" customFormat="1" ht="17.100000000000001" customHeight="1" x14ac:dyDescent="0.25">
      <c r="D150" s="15"/>
      <c r="E150" s="15"/>
      <c r="F150" s="15"/>
    </row>
    <row r="151" spans="1:6" s="2" customFormat="1" ht="17.100000000000001" customHeight="1" x14ac:dyDescent="0.25">
      <c r="D151" s="15"/>
      <c r="E151" s="15"/>
      <c r="F151" s="15"/>
    </row>
    <row r="152" spans="1:6" s="2" customFormat="1" ht="17.100000000000001" customHeight="1" x14ac:dyDescent="0.25">
      <c r="D152" s="16"/>
      <c r="E152" s="16"/>
      <c r="F152" s="16"/>
    </row>
    <row r="153" spans="1:6" s="2" customFormat="1" ht="17.100000000000001" customHeight="1" x14ac:dyDescent="0.25">
      <c r="D153" s="17"/>
      <c r="E153" s="17"/>
      <c r="F153" s="17"/>
    </row>
    <row r="154" spans="1:6" s="7" customFormat="1" ht="17.100000000000001" customHeight="1" x14ac:dyDescent="0.25">
      <c r="A154" s="2"/>
      <c r="B154" s="2"/>
      <c r="C154" s="2"/>
      <c r="D154" s="15"/>
      <c r="E154" s="15"/>
      <c r="F154" s="15"/>
    </row>
    <row r="155" spans="1:6" s="7" customFormat="1" ht="17.100000000000001" customHeight="1" x14ac:dyDescent="0.25">
      <c r="A155" s="2"/>
      <c r="B155" s="2"/>
      <c r="C155" s="2"/>
      <c r="D155" s="15"/>
      <c r="E155" s="15"/>
      <c r="F155" s="15"/>
    </row>
    <row r="156" spans="1:6" s="12" customFormat="1" ht="17.100000000000001" customHeight="1" x14ac:dyDescent="0.25">
      <c r="A156" s="2"/>
      <c r="B156" s="2"/>
      <c r="C156" s="2"/>
      <c r="D156" s="16"/>
      <c r="E156" s="16"/>
      <c r="F156" s="16"/>
    </row>
    <row r="157" spans="1:6" s="2" customFormat="1" ht="17.100000000000001" customHeight="1" x14ac:dyDescent="0.25">
      <c r="D157" s="17"/>
      <c r="E157" s="17"/>
      <c r="F157" s="17"/>
    </row>
    <row r="158" spans="1:6" s="2" customFormat="1" ht="16.5" customHeight="1" x14ac:dyDescent="0.25">
      <c r="A158" s="7"/>
      <c r="B158" s="7"/>
      <c r="C158" s="7"/>
      <c r="D158" s="15"/>
      <c r="E158" s="15"/>
      <c r="F158" s="15"/>
    </row>
    <row r="159" spans="1:6" s="7" customFormat="1" ht="17.100000000000001" customHeight="1" x14ac:dyDescent="0.25">
      <c r="D159" s="16"/>
      <c r="E159" s="16"/>
      <c r="F159" s="16"/>
    </row>
    <row r="160" spans="1:6" s="12" customFormat="1" ht="17.100000000000001" customHeight="1" x14ac:dyDescent="0.25">
      <c r="D160" s="16"/>
      <c r="E160" s="16"/>
      <c r="F160" s="16"/>
    </row>
    <row r="161" spans="1:6" s="2" customFormat="1" ht="17.100000000000001" customHeight="1" x14ac:dyDescent="0.25">
      <c r="D161" s="17"/>
      <c r="E161" s="17"/>
      <c r="F161" s="17"/>
    </row>
    <row r="162" spans="1:6" s="12" customFormat="1" ht="17.100000000000001" customHeight="1" x14ac:dyDescent="0.25">
      <c r="A162" s="2"/>
      <c r="B162" s="2"/>
      <c r="C162" s="2"/>
      <c r="D162" s="15"/>
      <c r="E162" s="15"/>
      <c r="F162" s="15"/>
    </row>
    <row r="163" spans="1:6" s="2" customFormat="1" ht="17.100000000000001" customHeight="1" x14ac:dyDescent="0.25">
      <c r="A163" s="7"/>
      <c r="B163" s="7"/>
      <c r="C163" s="7"/>
      <c r="D163" s="16"/>
      <c r="E163" s="16"/>
      <c r="F163" s="16"/>
    </row>
    <row r="164" spans="1:6" s="2" customFormat="1" ht="17.100000000000001" customHeight="1" x14ac:dyDescent="0.25">
      <c r="A164" s="12"/>
      <c r="B164" s="12"/>
      <c r="C164" s="12"/>
      <c r="D164" s="16"/>
      <c r="E164" s="16"/>
      <c r="F164" s="16"/>
    </row>
    <row r="165" spans="1:6" s="2" customFormat="1" ht="17.100000000000001" customHeight="1" x14ac:dyDescent="0.25">
      <c r="D165" s="17"/>
      <c r="E165" s="17"/>
      <c r="F165" s="17"/>
    </row>
    <row r="166" spans="1:6" s="7" customFormat="1" ht="17.100000000000001" customHeight="1" x14ac:dyDescent="0.25">
      <c r="A166" s="12"/>
      <c r="B166" s="12"/>
      <c r="C166" s="12"/>
      <c r="D166" s="15"/>
      <c r="E166" s="15"/>
      <c r="F166" s="15"/>
    </row>
    <row r="167" spans="1:6" s="12" customFormat="1" ht="17.100000000000001" customHeight="1" x14ac:dyDescent="0.25">
      <c r="A167" s="2"/>
      <c r="B167" s="2"/>
      <c r="C167" s="2"/>
      <c r="D167" s="15"/>
      <c r="E167" s="20"/>
      <c r="F167" s="20"/>
    </row>
    <row r="168" spans="1:6" s="2" customFormat="1" ht="17.100000000000001" customHeight="1" x14ac:dyDescent="0.25">
      <c r="D168" s="16"/>
      <c r="E168" s="21"/>
      <c r="F168" s="21"/>
    </row>
    <row r="169" spans="1:6" s="7" customFormat="1" ht="17.100000000000001" customHeight="1" x14ac:dyDescent="0.25">
      <c r="A169" s="2"/>
      <c r="B169" s="2"/>
      <c r="C169" s="2"/>
      <c r="D169" s="16"/>
      <c r="E169" s="21"/>
      <c r="F169" s="21"/>
    </row>
    <row r="170" spans="1:6" s="12" customFormat="1" ht="17.100000000000001" customHeight="1" x14ac:dyDescent="0.25">
      <c r="A170" s="7"/>
      <c r="B170" s="7"/>
      <c r="C170" s="7"/>
      <c r="D170" s="17"/>
      <c r="E170" s="19"/>
      <c r="F170" s="19"/>
    </row>
    <row r="171" spans="1:6" s="2" customFormat="1" ht="17.100000000000001" customHeight="1" x14ac:dyDescent="0.25">
      <c r="A171" s="12"/>
      <c r="B171" s="12"/>
      <c r="C171" s="12"/>
      <c r="D171" s="15"/>
      <c r="E171" s="20"/>
      <c r="F171" s="20"/>
    </row>
    <row r="172" spans="1:6" s="2" customFormat="1" ht="17.100000000000001" customHeight="1" x14ac:dyDescent="0.25">
      <c r="D172" s="17"/>
      <c r="E172" s="19"/>
      <c r="F172" s="19"/>
    </row>
    <row r="173" spans="1:6" s="12" customFormat="1" ht="17.100000000000001" customHeight="1" x14ac:dyDescent="0.25">
      <c r="A173" s="7"/>
      <c r="B173" s="7"/>
      <c r="C173" s="7"/>
      <c r="D173" s="15"/>
      <c r="E173" s="20"/>
      <c r="F173" s="20"/>
    </row>
    <row r="174" spans="1:6" s="2" customFormat="1" ht="17.100000000000001" customHeight="1" x14ac:dyDescent="0.25">
      <c r="A174" s="12"/>
      <c r="B174" s="12"/>
      <c r="C174" s="12"/>
      <c r="D174" s="15"/>
      <c r="E174" s="20"/>
      <c r="F174" s="20"/>
    </row>
    <row r="175" spans="1:6" s="2" customFormat="1" ht="17.100000000000001" customHeight="1" x14ac:dyDescent="0.25">
      <c r="D175" s="15"/>
      <c r="E175" s="20"/>
      <c r="F175" s="20"/>
    </row>
    <row r="176" spans="1:6" s="2" customFormat="1" ht="17.100000000000001" customHeight="1" x14ac:dyDescent="0.25">
      <c r="D176" s="15"/>
      <c r="E176" s="20"/>
      <c r="F176" s="20"/>
    </row>
    <row r="177" spans="1:6" s="2" customFormat="1" ht="17.100000000000001" customHeight="1" x14ac:dyDescent="0.25">
      <c r="A177" s="12"/>
      <c r="B177" s="12"/>
      <c r="C177" s="12"/>
      <c r="D177" s="15"/>
      <c r="E177" s="20"/>
      <c r="F177" s="20"/>
    </row>
    <row r="178" spans="1:6" s="2" customFormat="1" ht="17.100000000000001" customHeight="1" x14ac:dyDescent="0.25">
      <c r="D178" s="15"/>
      <c r="E178" s="20"/>
      <c r="F178" s="20"/>
    </row>
    <row r="179" spans="1:6" s="2" customFormat="1" ht="17.100000000000001" customHeight="1" x14ac:dyDescent="0.25">
      <c r="D179" s="15"/>
      <c r="E179" s="20"/>
      <c r="F179" s="20"/>
    </row>
    <row r="180" spans="1:6" s="2" customFormat="1" ht="17.100000000000001" customHeight="1" x14ac:dyDescent="0.25">
      <c r="D180" s="15"/>
      <c r="E180" s="20"/>
      <c r="F180" s="20"/>
    </row>
    <row r="181" spans="1:6" s="7" customFormat="1" ht="17.100000000000001" customHeight="1" x14ac:dyDescent="0.25">
      <c r="A181" s="2"/>
      <c r="B181" s="2"/>
      <c r="C181" s="2"/>
      <c r="D181" s="15"/>
      <c r="E181" s="20"/>
      <c r="F181" s="20"/>
    </row>
    <row r="182" spans="1:6" s="12" customFormat="1" ht="17.100000000000001" customHeight="1" x14ac:dyDescent="0.25">
      <c r="A182" s="2"/>
      <c r="B182" s="2"/>
      <c r="C182" s="2"/>
      <c r="D182" s="15"/>
      <c r="E182" s="20"/>
      <c r="F182" s="20"/>
    </row>
    <row r="183" spans="1:6" s="2" customFormat="1" ht="17.100000000000001" customHeight="1" x14ac:dyDescent="0.25">
      <c r="D183" s="16"/>
      <c r="E183" s="21"/>
      <c r="F183" s="21"/>
    </row>
    <row r="184" spans="1:6" s="2" customFormat="1" ht="17.100000000000001" customHeight="1" x14ac:dyDescent="0.25">
      <c r="D184" s="17"/>
      <c r="E184" s="19"/>
      <c r="F184" s="19"/>
    </row>
    <row r="185" spans="1:6" s="2" customFormat="1" ht="17.100000000000001" customHeight="1" x14ac:dyDescent="0.25">
      <c r="A185" s="7"/>
      <c r="B185" s="7"/>
      <c r="C185" s="7"/>
      <c r="D185" s="15"/>
      <c r="E185" s="20"/>
      <c r="F185" s="20"/>
    </row>
    <row r="186" spans="1:6" s="2" customFormat="1" ht="17.100000000000001" customHeight="1" x14ac:dyDescent="0.25">
      <c r="A186" s="12"/>
      <c r="B186" s="12"/>
      <c r="C186" s="12"/>
      <c r="D186" s="17"/>
      <c r="E186" s="19"/>
      <c r="F186" s="19"/>
    </row>
    <row r="187" spans="1:6" s="2" customFormat="1" ht="17.100000000000001" customHeight="1" x14ac:dyDescent="0.25">
      <c r="D187" s="15"/>
      <c r="E187" s="20"/>
      <c r="F187" s="20"/>
    </row>
    <row r="188" spans="1:6" s="7" customFormat="1" ht="17.100000000000001" customHeight="1" x14ac:dyDescent="0.25">
      <c r="A188" s="2"/>
      <c r="B188" s="2"/>
      <c r="C188" s="2"/>
      <c r="D188" s="15"/>
      <c r="E188" s="20"/>
      <c r="F188" s="20"/>
    </row>
    <row r="189" spans="1:6" s="12" customFormat="1" ht="17.100000000000001" customHeight="1" x14ac:dyDescent="0.25">
      <c r="A189" s="2"/>
      <c r="B189" s="2"/>
      <c r="C189" s="2"/>
      <c r="D189" s="17"/>
      <c r="E189" s="19"/>
      <c r="F189" s="19"/>
    </row>
    <row r="190" spans="1:6" s="2" customFormat="1" ht="17.100000000000001" customHeight="1" x14ac:dyDescent="0.25">
      <c r="D190" s="15"/>
      <c r="E190" s="20"/>
      <c r="F190" s="20"/>
    </row>
    <row r="191" spans="1:6" s="2" customFormat="1" ht="17.100000000000001" customHeight="1" x14ac:dyDescent="0.25">
      <c r="D191" s="16"/>
      <c r="E191" s="21"/>
      <c r="F191" s="21"/>
    </row>
    <row r="192" spans="1:6" s="2" customFormat="1" ht="17.100000000000001" customHeight="1" x14ac:dyDescent="0.25">
      <c r="A192" s="7"/>
      <c r="B192" s="7"/>
      <c r="C192" s="7"/>
      <c r="D192" s="17"/>
      <c r="E192" s="19"/>
      <c r="F192" s="19"/>
    </row>
    <row r="193" spans="1:6" s="12" customFormat="1" ht="17.100000000000001" customHeight="1" x14ac:dyDescent="0.25">
      <c r="D193" s="15"/>
      <c r="E193" s="20"/>
      <c r="F193" s="20"/>
    </row>
    <row r="194" spans="1:6" s="2" customFormat="1" ht="17.100000000000001" customHeight="1" x14ac:dyDescent="0.25">
      <c r="D194" s="15"/>
      <c r="E194" s="20"/>
      <c r="F194" s="20"/>
    </row>
    <row r="195" spans="1:6" s="2" customFormat="1" ht="17.100000000000001" customHeight="1" x14ac:dyDescent="0.25">
      <c r="D195" s="16"/>
      <c r="E195" s="21"/>
      <c r="F195" s="21"/>
    </row>
    <row r="196" spans="1:6" s="2" customFormat="1" ht="17.100000000000001" customHeight="1" x14ac:dyDescent="0.25">
      <c r="D196" s="16"/>
      <c r="E196" s="21"/>
      <c r="F196" s="21"/>
    </row>
    <row r="197" spans="1:6" s="2" customFormat="1" ht="17.100000000000001" customHeight="1" x14ac:dyDescent="0.25">
      <c r="A197" s="12"/>
      <c r="B197" s="12"/>
      <c r="C197" s="12"/>
      <c r="D197" s="17"/>
      <c r="E197" s="19"/>
      <c r="F197" s="19"/>
    </row>
    <row r="198" spans="1:6" s="2" customFormat="1" ht="17.100000000000001" customHeight="1" x14ac:dyDescent="0.25">
      <c r="D198" s="15"/>
      <c r="E198" s="20"/>
      <c r="F198" s="20"/>
    </row>
    <row r="199" spans="1:6" s="7" customFormat="1" ht="17.100000000000001" customHeight="1" x14ac:dyDescent="0.25">
      <c r="A199" s="2"/>
      <c r="B199" s="2"/>
      <c r="C199" s="2"/>
      <c r="D199" s="15"/>
      <c r="E199" s="20"/>
      <c r="F199" s="20"/>
    </row>
    <row r="200" spans="1:6" s="12" customFormat="1" ht="17.100000000000001" customHeight="1" x14ac:dyDescent="0.25">
      <c r="A200" s="2"/>
      <c r="B200" s="2"/>
      <c r="C200" s="2"/>
      <c r="D200" s="15"/>
      <c r="E200" s="20"/>
      <c r="F200" s="20"/>
    </row>
    <row r="201" spans="1:6" s="2" customFormat="1" ht="17.100000000000001" customHeight="1" x14ac:dyDescent="0.25">
      <c r="D201" s="15"/>
      <c r="E201" s="20"/>
      <c r="F201" s="20"/>
    </row>
    <row r="202" spans="1:6" s="2" customFormat="1" ht="17.100000000000001" customHeight="1" x14ac:dyDescent="0.25">
      <c r="D202" s="15"/>
      <c r="E202" s="20"/>
      <c r="F202" s="20"/>
    </row>
    <row r="203" spans="1:6" s="12" customFormat="1" ht="17.100000000000001" customHeight="1" x14ac:dyDescent="0.25">
      <c r="A203" s="7"/>
      <c r="B203" s="7"/>
      <c r="C203" s="7"/>
      <c r="D203" s="15"/>
      <c r="E203" s="20"/>
      <c r="F203" s="20"/>
    </row>
    <row r="204" spans="1:6" s="2" customFormat="1" ht="17.100000000000001" customHeight="1" x14ac:dyDescent="0.25">
      <c r="A204" s="12"/>
      <c r="B204" s="12"/>
      <c r="C204" s="12"/>
      <c r="D204" s="15"/>
      <c r="E204" s="20"/>
      <c r="F204" s="20"/>
    </row>
    <row r="205" spans="1:6" s="2" customFormat="1" ht="17.100000000000001" customHeight="1" x14ac:dyDescent="0.25">
      <c r="D205" s="15"/>
      <c r="E205" s="20"/>
      <c r="F205" s="20"/>
    </row>
    <row r="206" spans="1:6" x14ac:dyDescent="0.25">
      <c r="A206" s="2"/>
      <c r="B206" s="2"/>
      <c r="C206" s="2"/>
      <c r="D206" s="16"/>
      <c r="E206" s="21"/>
      <c r="F206" s="21"/>
    </row>
    <row r="207" spans="1:6" x14ac:dyDescent="0.25">
      <c r="A207" s="12"/>
      <c r="B207" s="12"/>
      <c r="C207" s="12"/>
      <c r="D207" s="16"/>
      <c r="E207" s="21"/>
      <c r="F207" s="21"/>
    </row>
    <row r="208" spans="1:6" x14ac:dyDescent="0.25">
      <c r="A208" s="2"/>
      <c r="B208" s="2"/>
      <c r="C208" s="2"/>
      <c r="D208" s="17"/>
      <c r="E208" s="19"/>
      <c r="F208" s="19"/>
    </row>
    <row r="209" spans="1:6" x14ac:dyDescent="0.25">
      <c r="A209" s="2"/>
      <c r="B209" s="2"/>
      <c r="C209" s="2"/>
      <c r="D209" s="15"/>
      <c r="E209" s="20"/>
      <c r="F209" s="20"/>
    </row>
    <row r="210" spans="1:6" x14ac:dyDescent="0.25">
      <c r="D210" s="15"/>
      <c r="E210" s="20"/>
      <c r="F210" s="20"/>
    </row>
    <row r="211" spans="1:6" x14ac:dyDescent="0.25">
      <c r="D211" s="16"/>
      <c r="E211" s="21"/>
      <c r="F211" s="21"/>
    </row>
    <row r="212" spans="1:6" x14ac:dyDescent="0.25">
      <c r="D212" s="17"/>
      <c r="E212" s="19"/>
      <c r="F212" s="19"/>
    </row>
    <row r="213" spans="1:6" x14ac:dyDescent="0.25">
      <c r="D213" s="15"/>
      <c r="E213" s="20"/>
      <c r="F213" s="20"/>
    </row>
    <row r="214" spans="1:6" x14ac:dyDescent="0.25">
      <c r="D214" s="17"/>
      <c r="E214" s="19"/>
      <c r="F214" s="19"/>
    </row>
    <row r="215" spans="1:6" x14ac:dyDescent="0.25">
      <c r="D215" s="15"/>
      <c r="E215" s="20"/>
      <c r="F215" s="20"/>
    </row>
    <row r="216" spans="1:6" x14ac:dyDescent="0.25">
      <c r="D216" s="15"/>
      <c r="E216" s="20"/>
      <c r="F216" s="20"/>
    </row>
    <row r="217" spans="1:6" x14ac:dyDescent="0.25">
      <c r="D217" s="15"/>
      <c r="E217" s="20"/>
      <c r="F217" s="20"/>
    </row>
    <row r="218" spans="1:6" x14ac:dyDescent="0.25">
      <c r="D218" s="16"/>
      <c r="E218" s="21"/>
      <c r="F218" s="21"/>
    </row>
    <row r="219" spans="1:6" x14ac:dyDescent="0.25">
      <c r="D219" s="17"/>
      <c r="E219" s="19"/>
      <c r="F219" s="19"/>
    </row>
    <row r="220" spans="1:6" x14ac:dyDescent="0.25">
      <c r="D220" s="15"/>
      <c r="E220" s="20"/>
      <c r="F220" s="20"/>
    </row>
    <row r="221" spans="1:6" x14ac:dyDescent="0.25">
      <c r="D221" s="16"/>
      <c r="E221" s="21"/>
      <c r="F221" s="21"/>
    </row>
    <row r="222" spans="1:6" x14ac:dyDescent="0.25">
      <c r="D222" s="17"/>
      <c r="E222" s="19"/>
      <c r="F222" s="19"/>
    </row>
    <row r="223" spans="1:6" x14ac:dyDescent="0.25">
      <c r="D223" s="15"/>
      <c r="E223" s="20"/>
      <c r="F223" s="20"/>
    </row>
    <row r="224" spans="1:6" x14ac:dyDescent="0.25">
      <c r="D224" s="15"/>
      <c r="E224" s="20"/>
      <c r="F224" s="20"/>
    </row>
    <row r="225" spans="4:6" x14ac:dyDescent="0.25">
      <c r="D225" s="17"/>
      <c r="E225" s="19"/>
      <c r="F225" s="19"/>
    </row>
    <row r="226" spans="4:6" x14ac:dyDescent="0.25">
      <c r="D226" s="15"/>
      <c r="E226" s="20"/>
      <c r="F226" s="20"/>
    </row>
    <row r="227" spans="4:6" x14ac:dyDescent="0.25">
      <c r="D227" s="15"/>
      <c r="E227" s="20"/>
      <c r="F227" s="20"/>
    </row>
    <row r="228" spans="4:6" x14ac:dyDescent="0.25">
      <c r="D228" s="15"/>
      <c r="E228" s="20"/>
      <c r="F228" s="20"/>
    </row>
    <row r="229" spans="4:6" x14ac:dyDescent="0.25">
      <c r="D229" s="15"/>
      <c r="E229" s="20"/>
      <c r="F229" s="20"/>
    </row>
    <row r="230" spans="4:6" x14ac:dyDescent="0.25">
      <c r="D230" s="15"/>
      <c r="E230" s="20"/>
      <c r="F230" s="20"/>
    </row>
    <row r="231" spans="4:6" x14ac:dyDescent="0.25">
      <c r="D231" s="15"/>
      <c r="E231" s="20"/>
      <c r="F231" s="20"/>
    </row>
    <row r="232" spans="4:6" x14ac:dyDescent="0.25">
      <c r="D232" s="15"/>
      <c r="E232" s="20"/>
      <c r="F232" s="20"/>
    </row>
    <row r="233" spans="4:6" x14ac:dyDescent="0.25">
      <c r="D233" s="16"/>
      <c r="E233" s="21"/>
      <c r="F233" s="21"/>
    </row>
    <row r="234" spans="4:6" x14ac:dyDescent="0.25">
      <c r="D234" s="17"/>
      <c r="E234" s="19"/>
      <c r="F234" s="19"/>
    </row>
    <row r="235" spans="4:6" x14ac:dyDescent="0.25">
      <c r="D235" s="15"/>
      <c r="E235" s="20"/>
      <c r="F235" s="20"/>
    </row>
    <row r="236" spans="4:6" x14ac:dyDescent="0.25">
      <c r="D236" s="15"/>
      <c r="E236" s="20"/>
      <c r="F236" s="20"/>
    </row>
    <row r="237" spans="4:6" x14ac:dyDescent="0.25">
      <c r="D237" s="15"/>
      <c r="E237" s="20"/>
      <c r="F237" s="20"/>
    </row>
    <row r="238" spans="4:6" x14ac:dyDescent="0.25">
      <c r="D238" s="15"/>
      <c r="E238" s="20"/>
      <c r="F238" s="20"/>
    </row>
    <row r="239" spans="4:6" x14ac:dyDescent="0.25">
      <c r="D239" s="15"/>
      <c r="E239" s="20"/>
      <c r="F239" s="20"/>
    </row>
    <row r="240" spans="4:6" x14ac:dyDescent="0.25">
      <c r="D240" s="16"/>
      <c r="E240" s="21"/>
      <c r="F240" s="21"/>
    </row>
    <row r="241" spans="4:6" x14ac:dyDescent="0.25">
      <c r="D241" s="17"/>
      <c r="E241" s="19"/>
      <c r="F241" s="19"/>
    </row>
    <row r="242" spans="4:6" x14ac:dyDescent="0.25">
      <c r="D242" s="15"/>
      <c r="E242" s="20"/>
      <c r="F242" s="20"/>
    </row>
    <row r="243" spans="4:6" x14ac:dyDescent="0.25">
      <c r="D243" s="15"/>
      <c r="E243" s="20"/>
      <c r="F243" s="20"/>
    </row>
    <row r="244" spans="4:6" x14ac:dyDescent="0.25">
      <c r="D244" s="15"/>
      <c r="E244" s="20"/>
      <c r="F244" s="20"/>
    </row>
    <row r="245" spans="4:6" x14ac:dyDescent="0.25">
      <c r="D245" s="17"/>
      <c r="E245" s="19"/>
      <c r="F245" s="19"/>
    </row>
    <row r="246" spans="4:6" x14ac:dyDescent="0.25">
      <c r="D246" s="15"/>
      <c r="E246" s="20"/>
      <c r="F246" s="20"/>
    </row>
    <row r="247" spans="4:6" x14ac:dyDescent="0.25">
      <c r="D247" s="15"/>
      <c r="E247" s="20"/>
      <c r="F247" s="20"/>
    </row>
    <row r="248" spans="4:6" x14ac:dyDescent="0.25">
      <c r="D248" s="15"/>
      <c r="E248" s="20"/>
      <c r="F248" s="20"/>
    </row>
    <row r="249" spans="4:6" x14ac:dyDescent="0.25">
      <c r="D249" s="15"/>
      <c r="E249" s="20"/>
      <c r="F249" s="20"/>
    </row>
    <row r="250" spans="4:6" x14ac:dyDescent="0.25">
      <c r="D250" s="15"/>
      <c r="E250" s="20"/>
      <c r="F250" s="20"/>
    </row>
    <row r="251" spans="4:6" x14ac:dyDescent="0.25">
      <c r="D251" s="16"/>
      <c r="E251" s="21"/>
      <c r="F251" s="21"/>
    </row>
    <row r="252" spans="4:6" x14ac:dyDescent="0.25">
      <c r="D252" s="17"/>
      <c r="E252" s="19"/>
      <c r="F252" s="19"/>
    </row>
    <row r="253" spans="4:6" x14ac:dyDescent="0.25">
      <c r="D253" s="15"/>
      <c r="E253" s="20"/>
      <c r="F253" s="20"/>
    </row>
    <row r="254" spans="4:6" x14ac:dyDescent="0.25">
      <c r="D254" s="15"/>
      <c r="E254" s="20"/>
      <c r="F254" s="20"/>
    </row>
    <row r="255" spans="4:6" x14ac:dyDescent="0.25">
      <c r="D255" s="17"/>
      <c r="E255" s="19"/>
      <c r="F255" s="19"/>
    </row>
    <row r="256" spans="4:6" x14ac:dyDescent="0.25">
      <c r="D256" s="15"/>
      <c r="E256" s="20"/>
      <c r="F256" s="20"/>
    </row>
    <row r="257" spans="4:6" x14ac:dyDescent="0.25">
      <c r="D257" s="15"/>
      <c r="E257" s="20"/>
      <c r="F257" s="20"/>
    </row>
  </sheetData>
  <printOptions horizontalCentered="1"/>
  <pageMargins left="0.11811023622047245" right="0.11811023622047245" top="0.78740157480314965" bottom="0.78740157480314965" header="0.31496062992125984" footer="0.31496062992125984"/>
  <pageSetup paperSize="9" scale="88" fitToHeight="4" orientation="landscape" r:id="rId1"/>
  <headerFooter>
    <oddHeader>&amp;C&amp;"-,Grassetto"A.P.S.P. "S. Spirito - Fondazine Montel" - Pergine Valsugana (TN)
STATO PATRIMONIALE AL 31/12/2024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Stato Patrimoniale 2024</vt:lpstr>
      <vt:lpstr>'Stato Patrimoniale 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Corradi</dc:creator>
  <cp:lastModifiedBy>Chiara Corradi</cp:lastModifiedBy>
  <dcterms:created xsi:type="dcterms:W3CDTF">2025-05-09T07:37:11Z</dcterms:created>
  <dcterms:modified xsi:type="dcterms:W3CDTF">2025-05-09T07:38:08Z</dcterms:modified>
</cp:coreProperties>
</file>